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8475" activeTab="6"/>
  </bookViews>
  <sheets>
    <sheet name="groupe" sheetId="1" r:id="rId1"/>
    <sheet name="121014" sheetId="2" r:id="rId2"/>
    <sheet name="191014" sheetId="3" r:id="rId3"/>
    <sheet name="261014" sheetId="4" r:id="rId4"/>
    <sheet name="4eme" sheetId="5" r:id="rId5"/>
    <sheet name="5eme" sheetId="6" r:id="rId6"/>
    <sheet name="classement" sheetId="7" r:id="rId7"/>
  </sheets>
  <calcPr calcId="125725"/>
</workbook>
</file>

<file path=xl/calcChain.xml><?xml version="1.0" encoding="utf-8"?>
<calcChain xmlns="http://schemas.openxmlformats.org/spreadsheetml/2006/main">
  <c r="S15" i="7"/>
  <c r="Q32"/>
  <c r="Q33"/>
  <c r="Q34"/>
  <c r="Q31"/>
  <c r="N31"/>
  <c r="Q34" i="5"/>
  <c r="N34"/>
  <c r="J34"/>
  <c r="R34" s="1"/>
  <c r="Q33"/>
  <c r="N33"/>
  <c r="J33"/>
  <c r="Q32"/>
  <c r="N32"/>
  <c r="J32"/>
  <c r="Q31"/>
  <c r="N31"/>
  <c r="J31"/>
  <c r="Q26"/>
  <c r="N26"/>
  <c r="J26"/>
  <c r="R26" s="1"/>
  <c r="Q25"/>
  <c r="N25"/>
  <c r="J25"/>
  <c r="Q24"/>
  <c r="N24"/>
  <c r="J24"/>
  <c r="Q23"/>
  <c r="N23"/>
  <c r="J23"/>
  <c r="Q18"/>
  <c r="N18"/>
  <c r="J18"/>
  <c r="R18" s="1"/>
  <c r="Q17"/>
  <c r="N17"/>
  <c r="J17"/>
  <c r="Q16"/>
  <c r="N16"/>
  <c r="J16"/>
  <c r="Q15"/>
  <c r="N15"/>
  <c r="J15"/>
  <c r="Q10"/>
  <c r="N10"/>
  <c r="J10"/>
  <c r="R10" s="1"/>
  <c r="Q9"/>
  <c r="N9"/>
  <c r="J9"/>
  <c r="Q8"/>
  <c r="N8"/>
  <c r="J8"/>
  <c r="Q7"/>
  <c r="N7"/>
  <c r="J7"/>
  <c r="Q34" i="4"/>
  <c r="N34"/>
  <c r="J34"/>
  <c r="Q33"/>
  <c r="N33"/>
  <c r="J33"/>
  <c r="Q32"/>
  <c r="N32"/>
  <c r="J32"/>
  <c r="Q31"/>
  <c r="N31"/>
  <c r="J31"/>
  <c r="Q26"/>
  <c r="N26"/>
  <c r="J26"/>
  <c r="Q25"/>
  <c r="N25"/>
  <c r="J25"/>
  <c r="Q24"/>
  <c r="N24"/>
  <c r="J24"/>
  <c r="Q23"/>
  <c r="N23"/>
  <c r="J23"/>
  <c r="Q18"/>
  <c r="N18"/>
  <c r="J18"/>
  <c r="Q17"/>
  <c r="N17"/>
  <c r="J17"/>
  <c r="Q16"/>
  <c r="N16"/>
  <c r="J16"/>
  <c r="Q15"/>
  <c r="N15"/>
  <c r="J15"/>
  <c r="Q10"/>
  <c r="N10"/>
  <c r="J10"/>
  <c r="Q9"/>
  <c r="N9"/>
  <c r="J9"/>
  <c r="Q8"/>
  <c r="N8"/>
  <c r="J8"/>
  <c r="Q7"/>
  <c r="N7"/>
  <c r="J7"/>
  <c r="Q34" i="3"/>
  <c r="N34"/>
  <c r="J34"/>
  <c r="Q33"/>
  <c r="N33"/>
  <c r="J33"/>
  <c r="Q32"/>
  <c r="N32"/>
  <c r="J32"/>
  <c r="Q31"/>
  <c r="N31"/>
  <c r="J31"/>
  <c r="Q26"/>
  <c r="N26"/>
  <c r="J26"/>
  <c r="Q25"/>
  <c r="N25"/>
  <c r="J25"/>
  <c r="Q24"/>
  <c r="N24"/>
  <c r="J24"/>
  <c r="Q23"/>
  <c r="N23"/>
  <c r="J23"/>
  <c r="Q18"/>
  <c r="N18"/>
  <c r="J18"/>
  <c r="Q17"/>
  <c r="N17"/>
  <c r="J17"/>
  <c r="Q16"/>
  <c r="N16"/>
  <c r="J16"/>
  <c r="Q15"/>
  <c r="N15"/>
  <c r="J15"/>
  <c r="Q10"/>
  <c r="N10"/>
  <c r="J10"/>
  <c r="Q9"/>
  <c r="N9"/>
  <c r="J9"/>
  <c r="Q8"/>
  <c r="N8"/>
  <c r="J8"/>
  <c r="Q7"/>
  <c r="N7"/>
  <c r="J7"/>
  <c r="Q34" i="2"/>
  <c r="N34"/>
  <c r="J34"/>
  <c r="Q33"/>
  <c r="N33"/>
  <c r="J33"/>
  <c r="Q32"/>
  <c r="N32"/>
  <c r="J32"/>
  <c r="Q31"/>
  <c r="N31"/>
  <c r="J31"/>
  <c r="Q26"/>
  <c r="N26"/>
  <c r="J26"/>
  <c r="Q25"/>
  <c r="N25"/>
  <c r="J25"/>
  <c r="Q24"/>
  <c r="N24"/>
  <c r="J24"/>
  <c r="Q23"/>
  <c r="N23"/>
  <c r="J23"/>
  <c r="Q18"/>
  <c r="N18"/>
  <c r="J18"/>
  <c r="Q17"/>
  <c r="N17"/>
  <c r="J17"/>
  <c r="Q16"/>
  <c r="N16"/>
  <c r="J16"/>
  <c r="Q15"/>
  <c r="N15"/>
  <c r="J15"/>
  <c r="Q10"/>
  <c r="N10"/>
  <c r="J10"/>
  <c r="Q9"/>
  <c r="N9"/>
  <c r="J9"/>
  <c r="Q8"/>
  <c r="N8"/>
  <c r="J8"/>
  <c r="Q7"/>
  <c r="N7"/>
  <c r="J7"/>
  <c r="Q34" i="6"/>
  <c r="Q33"/>
  <c r="Q32"/>
  <c r="Q31"/>
  <c r="Q26"/>
  <c r="Q25"/>
  <c r="Q24"/>
  <c r="Q23"/>
  <c r="Q18"/>
  <c r="Q17"/>
  <c r="Q16"/>
  <c r="Q15"/>
  <c r="Q8"/>
  <c r="Q9"/>
  <c r="Q10"/>
  <c r="Q7"/>
  <c r="N34" i="7"/>
  <c r="J34"/>
  <c r="N33"/>
  <c r="J33"/>
  <c r="N32"/>
  <c r="J32"/>
  <c r="J31"/>
  <c r="Q26"/>
  <c r="N26"/>
  <c r="J26"/>
  <c r="Q25"/>
  <c r="N25"/>
  <c r="R25" s="1"/>
  <c r="J25"/>
  <c r="Q24"/>
  <c r="N24"/>
  <c r="J24"/>
  <c r="R24" s="1"/>
  <c r="Q23"/>
  <c r="N23"/>
  <c r="J23"/>
  <c r="Q18"/>
  <c r="N18"/>
  <c r="J18"/>
  <c r="Q17"/>
  <c r="N17"/>
  <c r="J17"/>
  <c r="R17" s="1"/>
  <c r="Q16"/>
  <c r="N16"/>
  <c r="J16"/>
  <c r="Q15"/>
  <c r="N15"/>
  <c r="J15"/>
  <c r="N34" i="6"/>
  <c r="R34" s="1"/>
  <c r="J34"/>
  <c r="N33"/>
  <c r="J33"/>
  <c r="N32"/>
  <c r="J32"/>
  <c r="R32" s="1"/>
  <c r="N31"/>
  <c r="J31"/>
  <c r="N26"/>
  <c r="R26" s="1"/>
  <c r="J26"/>
  <c r="N25"/>
  <c r="R25" s="1"/>
  <c r="J25"/>
  <c r="N24"/>
  <c r="J24"/>
  <c r="N23"/>
  <c r="J23"/>
  <c r="N18"/>
  <c r="R18" s="1"/>
  <c r="S18" s="1"/>
  <c r="J18"/>
  <c r="N17"/>
  <c r="J17"/>
  <c r="N16"/>
  <c r="J16"/>
  <c r="N15"/>
  <c r="J15"/>
  <c r="J7" i="7"/>
  <c r="Q10"/>
  <c r="N10"/>
  <c r="J10"/>
  <c r="Q9"/>
  <c r="N9"/>
  <c r="J9"/>
  <c r="Q8"/>
  <c r="N8"/>
  <c r="J8"/>
  <c r="Q7"/>
  <c r="N7"/>
  <c r="N10" i="6"/>
  <c r="R10" s="1"/>
  <c r="S10" s="1"/>
  <c r="J10"/>
  <c r="N9"/>
  <c r="J9"/>
  <c r="N8"/>
  <c r="J8"/>
  <c r="R8" s="1"/>
  <c r="S8" s="1"/>
  <c r="N7"/>
  <c r="J7"/>
  <c r="R24" l="1"/>
  <c r="U24" s="1"/>
  <c r="R18" i="7"/>
  <c r="R26"/>
  <c r="R34"/>
  <c r="R7" i="6"/>
  <c r="S7" s="1"/>
  <c r="R9"/>
  <c r="S9" s="1"/>
  <c r="R15"/>
  <c r="S15" s="1"/>
  <c r="R23"/>
  <c r="R33"/>
  <c r="S33" s="1"/>
  <c r="R23" i="7"/>
  <c r="R31"/>
  <c r="R33"/>
  <c r="R16" i="6"/>
  <c r="S16" s="1"/>
  <c r="R16" i="7"/>
  <c r="R15"/>
  <c r="R9"/>
  <c r="R8"/>
  <c r="R7"/>
  <c r="R17" i="6"/>
  <c r="S17" s="1"/>
  <c r="R31"/>
  <c r="U31" s="1"/>
  <c r="R7" i="5"/>
  <c r="T7" s="1"/>
  <c r="R15"/>
  <c r="S15" s="1"/>
  <c r="R23"/>
  <c r="T23" s="1"/>
  <c r="R31"/>
  <c r="R8"/>
  <c r="S8" s="1"/>
  <c r="R16"/>
  <c r="S16" s="1"/>
  <c r="R24"/>
  <c r="S24" s="1"/>
  <c r="R32"/>
  <c r="R32" i="7"/>
  <c r="R9" i="5"/>
  <c r="S9" s="1"/>
  <c r="R17"/>
  <c r="T17" s="1"/>
  <c r="R25"/>
  <c r="S25" s="1"/>
  <c r="R33"/>
  <c r="S33" s="1"/>
  <c r="R31" i="4"/>
  <c r="R31" i="3"/>
  <c r="R31" i="2"/>
  <c r="S31" s="1"/>
  <c r="R34" i="4"/>
  <c r="R32" i="3"/>
  <c r="R34" i="2"/>
  <c r="S34" s="1"/>
  <c r="R32" i="4"/>
  <c r="S32" s="1"/>
  <c r="R34" i="3"/>
  <c r="S34" s="1"/>
  <c r="R33" i="2"/>
  <c r="R32"/>
  <c r="S32" s="1"/>
  <c r="R33" i="4"/>
  <c r="R33" i="3"/>
  <c r="R26" i="4"/>
  <c r="R24" i="3"/>
  <c r="R26" i="2"/>
  <c r="R24" i="4"/>
  <c r="R26" i="3"/>
  <c r="R25" i="2"/>
  <c r="R25" i="4"/>
  <c r="S25" s="1"/>
  <c r="R25" i="3"/>
  <c r="S25" s="1"/>
  <c r="R23" i="4"/>
  <c r="S23" s="1"/>
  <c r="R10"/>
  <c r="R8" i="3"/>
  <c r="R10" i="2"/>
  <c r="R8" i="4"/>
  <c r="R10" i="3"/>
  <c r="R9" i="2"/>
  <c r="S9" s="1"/>
  <c r="R9" i="4"/>
  <c r="R9" i="3"/>
  <c r="S9" s="1"/>
  <c r="R8" i="2"/>
  <c r="R7" i="4"/>
  <c r="S7" s="1"/>
  <c r="R18"/>
  <c r="S18" s="1"/>
  <c r="R16" i="3"/>
  <c r="S16" s="1"/>
  <c r="R17" i="4"/>
  <c r="R17" i="3"/>
  <c r="S17" s="1"/>
  <c r="R16" i="4"/>
  <c r="S16" s="1"/>
  <c r="R18" i="3"/>
  <c r="S18" s="1"/>
  <c r="R18" i="2"/>
  <c r="R15" i="4"/>
  <c r="S15" s="1"/>
  <c r="R23" i="3"/>
  <c r="S23" s="1"/>
  <c r="R15"/>
  <c r="S15" s="1"/>
  <c r="R24" i="2"/>
  <c r="S24" s="1"/>
  <c r="R23"/>
  <c r="S23" s="1"/>
  <c r="R17"/>
  <c r="S17" s="1"/>
  <c r="R7" i="3"/>
  <c r="S7" s="1"/>
  <c r="R7" i="2"/>
  <c r="S7" s="1"/>
  <c r="R16"/>
  <c r="S16" s="1"/>
  <c r="R15"/>
  <c r="S15" s="1"/>
  <c r="R10" i="7"/>
  <c r="S7" i="5"/>
  <c r="U15"/>
  <c r="U17"/>
  <c r="S17"/>
  <c r="S23"/>
  <c r="U25"/>
  <c r="T25"/>
  <c r="U31"/>
  <c r="S31"/>
  <c r="T31"/>
  <c r="T33"/>
  <c r="U10"/>
  <c r="T10"/>
  <c r="S10"/>
  <c r="T16"/>
  <c r="T18"/>
  <c r="U18"/>
  <c r="S18"/>
  <c r="T24"/>
  <c r="U26"/>
  <c r="S26"/>
  <c r="T26"/>
  <c r="U32"/>
  <c r="S32"/>
  <c r="T32"/>
  <c r="U34"/>
  <c r="S34"/>
  <c r="T34"/>
  <c r="U18" i="6"/>
  <c r="U26"/>
  <c r="U32"/>
  <c r="U34"/>
  <c r="T31"/>
  <c r="S31"/>
  <c r="T23"/>
  <c r="U23"/>
  <c r="S23"/>
  <c r="T25"/>
  <c r="U25"/>
  <c r="S25"/>
  <c r="U15"/>
  <c r="T15"/>
  <c r="T17"/>
  <c r="U8"/>
  <c r="T9"/>
  <c r="T8"/>
  <c r="U9"/>
  <c r="S17" i="7" l="1"/>
  <c r="U24" i="4"/>
  <c r="S24"/>
  <c r="S25" i="7" s="1"/>
  <c r="U8" i="4"/>
  <c r="S8"/>
  <c r="U26" i="3"/>
  <c r="S26"/>
  <c r="T26" i="4"/>
  <c r="S26"/>
  <c r="S26" i="7" s="1"/>
  <c r="U33" i="2"/>
  <c r="S33"/>
  <c r="U32" i="3"/>
  <c r="S32"/>
  <c r="U31" i="4"/>
  <c r="S31"/>
  <c r="U33" i="3"/>
  <c r="S33"/>
  <c r="U34" i="4"/>
  <c r="S34"/>
  <c r="S34" i="7" s="1"/>
  <c r="U17" i="4"/>
  <c r="S17"/>
  <c r="S16" i="7" s="1"/>
  <c r="T10" i="3"/>
  <c r="S10"/>
  <c r="T10" i="4"/>
  <c r="S10"/>
  <c r="S25" i="2"/>
  <c r="T24" i="3"/>
  <c r="S24"/>
  <c r="U31"/>
  <c r="S31"/>
  <c r="T16" i="6"/>
  <c r="T8" i="5"/>
  <c r="T33" i="6"/>
  <c r="V33" s="1"/>
  <c r="U33"/>
  <c r="U8" i="5"/>
  <c r="U33"/>
  <c r="U7"/>
  <c r="V7" s="1"/>
  <c r="S7" i="7"/>
  <c r="T9" i="4"/>
  <c r="S9"/>
  <c r="T8" i="3"/>
  <c r="S8"/>
  <c r="U26" i="2"/>
  <c r="S26"/>
  <c r="T33" i="4"/>
  <c r="S33"/>
  <c r="V25" i="5"/>
  <c r="T18" i="2"/>
  <c r="S18"/>
  <c r="S18" i="7" s="1"/>
  <c r="U8" i="2"/>
  <c r="S8"/>
  <c r="T10"/>
  <c r="S10"/>
  <c r="S33" i="7"/>
  <c r="V32" i="5"/>
  <c r="U16"/>
  <c r="V31"/>
  <c r="T15"/>
  <c r="V15" s="1"/>
  <c r="T9"/>
  <c r="U10" i="3"/>
  <c r="T26" i="2"/>
  <c r="T26" i="7" s="1"/>
  <c r="U26" i="4"/>
  <c r="T31"/>
  <c r="V31" s="1"/>
  <c r="U24" i="5"/>
  <c r="V24" s="1"/>
  <c r="U23"/>
  <c r="V23" s="1"/>
  <c r="U9"/>
  <c r="U18" i="2"/>
  <c r="U25"/>
  <c r="U17" i="6"/>
  <c r="V17" s="1"/>
  <c r="V10" i="5"/>
  <c r="T8" i="4"/>
  <c r="U10"/>
  <c r="U24" i="3"/>
  <c r="T33" i="2"/>
  <c r="T31" i="3"/>
  <c r="V31" s="1"/>
  <c r="T34" i="4"/>
  <c r="T32" i="3"/>
  <c r="V32" s="1"/>
  <c r="T24" i="4"/>
  <c r="T26" i="3"/>
  <c r="T17" i="4"/>
  <c r="U9"/>
  <c r="U31" i="2"/>
  <c r="U31" i="7" s="1"/>
  <c r="S31"/>
  <c r="T31" i="2"/>
  <c r="U34"/>
  <c r="T34"/>
  <c r="U32" i="4"/>
  <c r="T32"/>
  <c r="T34" i="3"/>
  <c r="U34"/>
  <c r="U33" i="7" s="1"/>
  <c r="U33" i="4"/>
  <c r="T33" i="3"/>
  <c r="V33" s="1"/>
  <c r="U32" i="2"/>
  <c r="T32"/>
  <c r="S32" i="7"/>
  <c r="T25" i="2"/>
  <c r="V25" s="1"/>
  <c r="U23" i="3"/>
  <c r="T23"/>
  <c r="U25" i="4"/>
  <c r="T25"/>
  <c r="T25" i="3"/>
  <c r="U25"/>
  <c r="T23" i="4"/>
  <c r="U23"/>
  <c r="U8" i="3"/>
  <c r="U10" i="2"/>
  <c r="U9"/>
  <c r="T9"/>
  <c r="U9" i="3"/>
  <c r="T9"/>
  <c r="T8" i="2"/>
  <c r="T7" i="4"/>
  <c r="U7"/>
  <c r="T17" i="2"/>
  <c r="U17"/>
  <c r="T18" i="4"/>
  <c r="U18"/>
  <c r="T16" i="3"/>
  <c r="U16"/>
  <c r="U16" i="2"/>
  <c r="T16"/>
  <c r="U17" i="3"/>
  <c r="T17"/>
  <c r="U16" i="4"/>
  <c r="T16"/>
  <c r="T18" i="3"/>
  <c r="U18"/>
  <c r="T15" i="4"/>
  <c r="U15"/>
  <c r="U15" i="3"/>
  <c r="T15"/>
  <c r="T15" i="2"/>
  <c r="U15"/>
  <c r="U24"/>
  <c r="S24" i="7"/>
  <c r="T24" i="2"/>
  <c r="S23" i="7"/>
  <c r="U23" i="2"/>
  <c r="T23"/>
  <c r="T7" i="3"/>
  <c r="U7"/>
  <c r="T7" i="2"/>
  <c r="U7"/>
  <c r="V18" i="5"/>
  <c r="V17"/>
  <c r="V34"/>
  <c r="V26"/>
  <c r="V16"/>
  <c r="V8"/>
  <c r="V33"/>
  <c r="V31" i="6"/>
  <c r="U16"/>
  <c r="S26"/>
  <c r="S24"/>
  <c r="S34"/>
  <c r="S32"/>
  <c r="T18"/>
  <c r="T26"/>
  <c r="T24"/>
  <c r="T34"/>
  <c r="T32"/>
  <c r="T7"/>
  <c r="U7"/>
  <c r="V25"/>
  <c r="V23"/>
  <c r="V15"/>
  <c r="V9"/>
  <c r="U10"/>
  <c r="T10"/>
  <c r="V8"/>
  <c r="V8" i="4" l="1"/>
  <c r="S9" i="7"/>
  <c r="V16" i="4"/>
  <c r="V15"/>
  <c r="V26"/>
  <c r="U10" i="7"/>
  <c r="V10" i="4"/>
  <c r="V10" i="7" s="1"/>
  <c r="S8"/>
  <c r="V9" i="5"/>
  <c r="T10" i="7"/>
  <c r="U26"/>
  <c r="S10"/>
  <c r="V7" i="4"/>
  <c r="V8" i="3"/>
  <c r="U34" i="7"/>
  <c r="U25"/>
  <c r="U8"/>
  <c r="V10" i="2"/>
  <c r="V26" i="3"/>
  <c r="T32" i="7"/>
  <c r="V24" i="3"/>
  <c r="V23"/>
  <c r="U9" i="7"/>
  <c r="V10" i="3"/>
  <c r="T8" i="7"/>
  <c r="V33" i="2"/>
  <c r="V26"/>
  <c r="V18"/>
  <c r="T17" i="7"/>
  <c r="V16" i="2"/>
  <c r="U16" i="7"/>
  <c r="T9"/>
  <c r="T31"/>
  <c r="V9" i="4"/>
  <c r="V34" i="6"/>
  <c r="V15" i="3"/>
  <c r="U18" i="7"/>
  <c r="V16" i="3"/>
  <c r="V17" i="2"/>
  <c r="V32" i="4"/>
  <c r="V24"/>
  <c r="V34"/>
  <c r="V32" i="6"/>
  <c r="V17" i="4"/>
  <c r="T34" i="7"/>
  <c r="U32"/>
  <c r="V25" i="4"/>
  <c r="T25" i="7"/>
  <c r="V25" i="3"/>
  <c r="T16" i="7"/>
  <c r="V8" i="2"/>
  <c r="V9" i="3"/>
  <c r="U7" i="7"/>
  <c r="V31" i="2"/>
  <c r="V31" i="7" s="1"/>
  <c r="V34" i="2"/>
  <c r="T33" i="7"/>
  <c r="V34" i="3"/>
  <c r="V33" i="4"/>
  <c r="V32" i="2"/>
  <c r="T23" i="7"/>
  <c r="V23" i="4"/>
  <c r="T24" i="7"/>
  <c r="U24"/>
  <c r="U23"/>
  <c r="V9" i="2"/>
  <c r="V7" i="3"/>
  <c r="V18" i="4"/>
  <c r="U17" i="7"/>
  <c r="V17" i="3"/>
  <c r="T18" i="7"/>
  <c r="V18" i="3"/>
  <c r="T15" i="7"/>
  <c r="V15" i="2"/>
  <c r="U15" i="7"/>
  <c r="V24" i="2"/>
  <c r="V23"/>
  <c r="T7" i="7"/>
  <c r="V7" i="2"/>
  <c r="V16" i="6"/>
  <c r="V26"/>
  <c r="V18"/>
  <c r="V7"/>
  <c r="V24"/>
  <c r="V10"/>
  <c r="V34" i="7" l="1"/>
  <c r="V25"/>
  <c r="V7"/>
  <c r="V9"/>
  <c r="V26"/>
  <c r="V17"/>
  <c r="V8"/>
  <c r="V18"/>
  <c r="V24"/>
  <c r="V32"/>
  <c r="V15"/>
  <c r="V16"/>
  <c r="V33"/>
  <c r="V23"/>
</calcChain>
</file>

<file path=xl/sharedStrings.xml><?xml version="1.0" encoding="utf-8"?>
<sst xmlns="http://schemas.openxmlformats.org/spreadsheetml/2006/main" count="409" uniqueCount="37">
  <si>
    <t xml:space="preserve">EQUIPES/RENCONTRE </t>
  </si>
  <si>
    <t>Tête à tête</t>
  </si>
  <si>
    <t>S/S TOTAL</t>
  </si>
  <si>
    <t>Doublette</t>
  </si>
  <si>
    <t>Triplette</t>
  </si>
  <si>
    <t>TOTAL</t>
  </si>
  <si>
    <t>SEP</t>
  </si>
  <si>
    <t xml:space="preserve"> JOURNEE DU 12 /10/2014 2014 à A S B XII</t>
  </si>
  <si>
    <t xml:space="preserve"> JOURNEE DU 26 /10/2014 2014 à A S B XII</t>
  </si>
  <si>
    <t>N</t>
  </si>
  <si>
    <t>G</t>
  </si>
  <si>
    <t>POINTS</t>
  </si>
  <si>
    <t>p</t>
  </si>
  <si>
    <t>AUBERGENVILLE</t>
  </si>
  <si>
    <t>CHAMPIONNAT REGIONALE DES CLUBS SENIORS 2014</t>
  </si>
  <si>
    <t>DIVISION 2 A</t>
  </si>
  <si>
    <t>DIVISION 2 B</t>
  </si>
  <si>
    <t>DIVISION 1 A</t>
  </si>
  <si>
    <t>DIVISION 1 B</t>
  </si>
  <si>
    <t>TrIp</t>
  </si>
  <si>
    <t>Trip</t>
  </si>
  <si>
    <t>AS CORBEIL</t>
  </si>
  <si>
    <t>PV BUTTE</t>
  </si>
  <si>
    <t>JOUY LE MOUTIER</t>
  </si>
  <si>
    <t>BROU S/CHANTEREINE</t>
  </si>
  <si>
    <t>ST CLOUD</t>
  </si>
  <si>
    <t>PET AVRONNAISE</t>
  </si>
  <si>
    <t>LES AMIS DES GONES</t>
  </si>
  <si>
    <t>RAMBOUILLET</t>
  </si>
  <si>
    <t>AB BEAUREPAIRE</t>
  </si>
  <si>
    <t>LOUVRES</t>
  </si>
  <si>
    <t>PARAY VIEILLE POSTE</t>
  </si>
  <si>
    <t>OZOIR LAFERRIERE</t>
  </si>
  <si>
    <t>MALAKOFF</t>
  </si>
  <si>
    <t>CHARLY PETANQUE</t>
  </si>
  <si>
    <t xml:space="preserve"> JOURNEE DU 19/10/2014 2014 à A S B XII</t>
  </si>
  <si>
    <t>CLASSEMENT GENERAL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</si>
</sst>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4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4" borderId="4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baseColWidth="10"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5"/>
  <sheetViews>
    <sheetView topLeftCell="C10" workbookViewId="0">
      <selection activeCell="S26" sqref="S26"/>
    </sheetView>
  </sheetViews>
  <sheetFormatPr baseColWidth="10" defaultRowHeight="15.75"/>
  <cols>
    <col min="1" max="1" width="1.28515625" customWidth="1"/>
    <col min="2" max="2" width="5" style="1" customWidth="1"/>
    <col min="3" max="3" width="32.42578125" bestFit="1" customWidth="1"/>
    <col min="4" max="9" width="5.42578125" customWidth="1"/>
    <col min="10" max="10" width="9.7109375" customWidth="1"/>
    <col min="11" max="11" width="4.7109375" customWidth="1"/>
    <col min="12" max="12" width="4.85546875" customWidth="1"/>
    <col min="13" max="13" width="4.42578125" customWidth="1"/>
    <col min="14" max="14" width="9.7109375" customWidth="1"/>
    <col min="15" max="15" width="6.85546875" style="21" customWidth="1"/>
    <col min="16" max="16" width="6" style="21" customWidth="1"/>
    <col min="17" max="18" width="9.7109375" customWidth="1"/>
    <col min="19" max="19" width="5.7109375" style="21" customWidth="1"/>
    <col min="20" max="20" width="6" style="21" customWidth="1"/>
    <col min="21" max="21" width="5.140625" style="21" customWidth="1"/>
    <col min="22" max="22" width="8" style="21" bestFit="1" customWidth="1"/>
  </cols>
  <sheetData>
    <row r="1" spans="2:22" ht="39" customHeight="1" thickBot="1">
      <c r="B1" s="100" t="s">
        <v>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2:22" ht="16.5" thickBot="1"/>
    <row r="3" spans="2:22" ht="25.5" customHeight="1" thickBot="1">
      <c r="B3" s="103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5" spans="2:22" ht="28.5" customHeight="1" thickBot="1">
      <c r="B5" s="97" t="s">
        <v>17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69"/>
      <c r="T5" s="70"/>
      <c r="U5" s="70"/>
      <c r="V5" s="70"/>
    </row>
    <row r="6" spans="2:22" s="42" customFormat="1" ht="21" customHeight="1" thickBot="1">
      <c r="B6" s="106" t="s">
        <v>0</v>
      </c>
      <c r="C6" s="107"/>
      <c r="D6" s="108" t="s">
        <v>1</v>
      </c>
      <c r="E6" s="109"/>
      <c r="F6" s="109"/>
      <c r="G6" s="109"/>
      <c r="H6" s="109"/>
      <c r="I6" s="109"/>
      <c r="J6" s="5" t="s">
        <v>2</v>
      </c>
      <c r="K6" s="110" t="s">
        <v>3</v>
      </c>
      <c r="L6" s="111"/>
      <c r="M6" s="108"/>
      <c r="N6" s="5" t="s">
        <v>2</v>
      </c>
      <c r="O6" s="13" t="s">
        <v>19</v>
      </c>
      <c r="P6" s="68" t="s">
        <v>20</v>
      </c>
      <c r="Q6" s="48" t="s">
        <v>2</v>
      </c>
      <c r="R6" s="6" t="s">
        <v>5</v>
      </c>
      <c r="S6" s="80" t="s">
        <v>12</v>
      </c>
      <c r="T6" s="66" t="s">
        <v>9</v>
      </c>
      <c r="U6" s="66" t="s">
        <v>10</v>
      </c>
      <c r="V6" s="67" t="s">
        <v>11</v>
      </c>
    </row>
    <row r="7" spans="2:22" ht="21" customHeight="1" thickBot="1">
      <c r="B7" s="13">
        <v>1</v>
      </c>
      <c r="C7" s="14" t="s">
        <v>21</v>
      </c>
      <c r="D7" s="81">
        <v>9</v>
      </c>
      <c r="E7" s="15">
        <v>13</v>
      </c>
      <c r="F7" s="15">
        <v>13</v>
      </c>
      <c r="G7" s="15">
        <v>9</v>
      </c>
      <c r="H7" s="15">
        <v>9</v>
      </c>
      <c r="I7" s="15">
        <v>13</v>
      </c>
      <c r="J7" s="38">
        <f>COUNTIF(D7:I7,13)*2</f>
        <v>6</v>
      </c>
      <c r="K7" s="17">
        <v>13</v>
      </c>
      <c r="L7" s="17">
        <v>8</v>
      </c>
      <c r="M7" s="17">
        <v>0</v>
      </c>
      <c r="N7" s="38">
        <f>COUNTIF(K7:M7,13)*4</f>
        <v>4</v>
      </c>
      <c r="O7" s="15">
        <v>13</v>
      </c>
      <c r="P7" s="72">
        <v>13</v>
      </c>
      <c r="Q7" s="73">
        <f>COUNTIF(O7:P7,13)*6</f>
        <v>12</v>
      </c>
      <c r="R7" s="77">
        <f>SUM(J7+N7+Q7)</f>
        <v>22</v>
      </c>
      <c r="S7" s="60">
        <f>+IF(R7&lt;18,1,0)</f>
        <v>0</v>
      </c>
      <c r="T7" s="60">
        <f>COUNTIF(R7,18)*1</f>
        <v>0</v>
      </c>
      <c r="U7" s="60">
        <f>+IF(R7&gt;18,1,0)</f>
        <v>1</v>
      </c>
      <c r="V7" s="65">
        <f>SUM(S7*1+T7*2+U7*3)</f>
        <v>3</v>
      </c>
    </row>
    <row r="8" spans="2:22" ht="21" customHeight="1" thickBot="1">
      <c r="B8" s="32">
        <v>2</v>
      </c>
      <c r="C8" s="43" t="s">
        <v>6</v>
      </c>
      <c r="D8" s="82">
        <v>13</v>
      </c>
      <c r="E8" s="16">
        <v>11</v>
      </c>
      <c r="F8" s="16">
        <v>10</v>
      </c>
      <c r="G8" s="16">
        <v>13</v>
      </c>
      <c r="H8" s="16">
        <v>13</v>
      </c>
      <c r="I8" s="16">
        <v>7</v>
      </c>
      <c r="J8" s="10">
        <f>COUNTIF(D8:I8,13)*2</f>
        <v>6</v>
      </c>
      <c r="K8" s="18">
        <v>5</v>
      </c>
      <c r="L8" s="18">
        <v>13</v>
      </c>
      <c r="M8" s="18">
        <v>13</v>
      </c>
      <c r="N8" s="10">
        <f>COUNTIF(K8:M8,13)*4</f>
        <v>8</v>
      </c>
      <c r="O8" s="15">
        <v>9</v>
      </c>
      <c r="P8" s="16">
        <v>10</v>
      </c>
      <c r="Q8" s="47">
        <f t="shared" ref="Q8:Q10" si="0">COUNTIF(O8:P8,13)*6</f>
        <v>0</v>
      </c>
      <c r="R8" s="78">
        <f t="shared" ref="R8:R10" si="1">SUM(J8+N8+Q8)</f>
        <v>14</v>
      </c>
      <c r="S8" s="60">
        <f t="shared" ref="S8:S10" si="2">+IF(R8&lt;18,1,0)</f>
        <v>1</v>
      </c>
      <c r="T8" s="60">
        <f t="shared" ref="T8:T10" si="3">COUNTIF(R8,18)*1</f>
        <v>0</v>
      </c>
      <c r="U8" s="60">
        <f t="shared" ref="U8:U10" si="4">+IF(R8&gt;18,1,0)</f>
        <v>0</v>
      </c>
      <c r="V8" s="65">
        <f t="shared" ref="V8:V10" si="5">SUM(S8*1+T8*2+U8*3)</f>
        <v>1</v>
      </c>
    </row>
    <row r="9" spans="2:22" ht="21" customHeight="1" thickBot="1">
      <c r="B9" s="11">
        <v>3</v>
      </c>
      <c r="C9" s="14" t="s">
        <v>22</v>
      </c>
      <c r="D9" s="82">
        <v>11</v>
      </c>
      <c r="E9" s="16">
        <v>13</v>
      </c>
      <c r="F9" s="16">
        <v>13</v>
      </c>
      <c r="G9" s="16">
        <v>5</v>
      </c>
      <c r="H9" s="16">
        <v>13</v>
      </c>
      <c r="I9" s="16">
        <v>9</v>
      </c>
      <c r="J9" s="10">
        <f>COUNTIF(D9:I9,13)*2</f>
        <v>6</v>
      </c>
      <c r="K9" s="17">
        <v>13</v>
      </c>
      <c r="L9" s="17">
        <v>7</v>
      </c>
      <c r="M9" s="17">
        <v>13</v>
      </c>
      <c r="N9" s="10">
        <f>COUNTIF(K9:M9,13)*4</f>
        <v>8</v>
      </c>
      <c r="O9" s="19">
        <v>13</v>
      </c>
      <c r="P9" s="19">
        <v>13</v>
      </c>
      <c r="Q9" s="71">
        <f t="shared" si="0"/>
        <v>12</v>
      </c>
      <c r="R9" s="63">
        <f t="shared" si="1"/>
        <v>26</v>
      </c>
      <c r="S9" s="60">
        <f t="shared" si="2"/>
        <v>0</v>
      </c>
      <c r="T9" s="60">
        <f t="shared" si="3"/>
        <v>0</v>
      </c>
      <c r="U9" s="60">
        <f t="shared" si="4"/>
        <v>1</v>
      </c>
      <c r="V9" s="65">
        <f t="shared" si="5"/>
        <v>3</v>
      </c>
    </row>
    <row r="10" spans="2:22" ht="21" customHeight="1" thickBot="1">
      <c r="B10" s="12">
        <v>4</v>
      </c>
      <c r="C10" s="43" t="s">
        <v>23</v>
      </c>
      <c r="D10" s="82">
        <v>13</v>
      </c>
      <c r="E10" s="16">
        <v>10</v>
      </c>
      <c r="F10" s="16">
        <v>10</v>
      </c>
      <c r="G10" s="16">
        <v>13</v>
      </c>
      <c r="H10" s="16">
        <v>5</v>
      </c>
      <c r="I10" s="16">
        <v>13</v>
      </c>
      <c r="J10" s="10">
        <f>COUNTIF(D10:I10,13)*2</f>
        <v>6</v>
      </c>
      <c r="K10" s="18">
        <v>5</v>
      </c>
      <c r="L10" s="18">
        <v>13</v>
      </c>
      <c r="M10" s="18">
        <v>3</v>
      </c>
      <c r="N10" s="10">
        <f>COUNTIF(K10:M10,13)*4</f>
        <v>4</v>
      </c>
      <c r="O10" s="16">
        <v>12</v>
      </c>
      <c r="P10" s="34">
        <v>0</v>
      </c>
      <c r="Q10" s="47">
        <f t="shared" si="0"/>
        <v>0</v>
      </c>
      <c r="R10" s="63">
        <f t="shared" si="1"/>
        <v>10</v>
      </c>
      <c r="S10" s="60">
        <f t="shared" si="2"/>
        <v>1</v>
      </c>
      <c r="T10" s="60">
        <f t="shared" si="3"/>
        <v>0</v>
      </c>
      <c r="U10" s="60">
        <f t="shared" si="4"/>
        <v>0</v>
      </c>
      <c r="V10" s="65">
        <f t="shared" si="5"/>
        <v>1</v>
      </c>
    </row>
    <row r="11" spans="2:22" ht="17.25" customHeight="1" thickBot="1">
      <c r="B11" s="32"/>
      <c r="C11" s="36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2:22" ht="18" customHeight="1">
      <c r="Q12" s="9"/>
    </row>
    <row r="13" spans="2:22" ht="31.5" customHeight="1" thickBot="1">
      <c r="B13" s="97" t="s">
        <v>18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2:22" ht="21" customHeight="1" thickBot="1">
      <c r="B14" s="106" t="s">
        <v>0</v>
      </c>
      <c r="C14" s="107"/>
      <c r="D14" s="112" t="s">
        <v>1</v>
      </c>
      <c r="E14" s="112"/>
      <c r="F14" s="112"/>
      <c r="G14" s="112"/>
      <c r="H14" s="112"/>
      <c r="I14" s="112"/>
      <c r="J14" s="46" t="s">
        <v>2</v>
      </c>
      <c r="K14" s="113" t="s">
        <v>3</v>
      </c>
      <c r="L14" s="113"/>
      <c r="M14" s="113"/>
      <c r="N14" s="46" t="s">
        <v>2</v>
      </c>
      <c r="O14" s="32" t="s">
        <v>20</v>
      </c>
      <c r="P14" s="45" t="s">
        <v>20</v>
      </c>
      <c r="Q14" s="48" t="s">
        <v>2</v>
      </c>
      <c r="R14" s="79" t="s">
        <v>5</v>
      </c>
      <c r="S14" s="49" t="s">
        <v>12</v>
      </c>
      <c r="T14" s="54" t="s">
        <v>9</v>
      </c>
      <c r="U14" s="54" t="s">
        <v>10</v>
      </c>
      <c r="V14" s="55" t="s">
        <v>11</v>
      </c>
    </row>
    <row r="15" spans="2:22" ht="21" customHeight="1" thickBot="1">
      <c r="B15" s="13">
        <v>1</v>
      </c>
      <c r="C15" s="43" t="s">
        <v>24</v>
      </c>
      <c r="D15" s="15">
        <v>9</v>
      </c>
      <c r="E15" s="15">
        <v>13</v>
      </c>
      <c r="F15" s="15">
        <v>13</v>
      </c>
      <c r="G15" s="15">
        <v>13</v>
      </c>
      <c r="H15" s="15">
        <v>13</v>
      </c>
      <c r="I15" s="15">
        <v>13</v>
      </c>
      <c r="J15" s="47">
        <f>COUNTIF(D15:I15,13)*2</f>
        <v>10</v>
      </c>
      <c r="K15" s="18">
        <v>13</v>
      </c>
      <c r="L15" s="18">
        <v>13</v>
      </c>
      <c r="M15" s="18">
        <v>13</v>
      </c>
      <c r="N15" s="47">
        <f>COUNTIF(K15:M15,13)*4</f>
        <v>12</v>
      </c>
      <c r="O15" s="15">
        <v>13</v>
      </c>
      <c r="P15" s="76">
        <v>13</v>
      </c>
      <c r="Q15" s="47">
        <f>COUNTIF(O15:P15,13)*6</f>
        <v>12</v>
      </c>
      <c r="R15" s="74">
        <f>SUM(J15+N15+Q15)</f>
        <v>34</v>
      </c>
      <c r="S15" s="56">
        <f t="shared" ref="S15:S18" si="6">+IF(R15&lt;18,1,0)</f>
        <v>0</v>
      </c>
      <c r="T15" s="57">
        <f>COUNTIF(R15,18)*1</f>
        <v>0</v>
      </c>
      <c r="U15" s="57">
        <f>+IF(R15&gt;18,1,0)</f>
        <v>1</v>
      </c>
      <c r="V15" s="58">
        <f>SUM(S15*1+T15*2+U15*3)</f>
        <v>3</v>
      </c>
    </row>
    <row r="16" spans="2:22" ht="21" customHeight="1" thickBot="1">
      <c r="B16" s="32">
        <v>2</v>
      </c>
      <c r="C16" s="43" t="s">
        <v>25</v>
      </c>
      <c r="D16" s="16">
        <v>13</v>
      </c>
      <c r="E16" s="16">
        <v>7</v>
      </c>
      <c r="F16" s="16">
        <v>11</v>
      </c>
      <c r="G16" s="16">
        <v>7</v>
      </c>
      <c r="H16" s="16">
        <v>10</v>
      </c>
      <c r="I16" s="16">
        <v>8</v>
      </c>
      <c r="J16" s="10">
        <f>COUNTIF(D16:I16,13)*2</f>
        <v>2</v>
      </c>
      <c r="K16" s="18">
        <v>4</v>
      </c>
      <c r="L16" s="18">
        <v>1</v>
      </c>
      <c r="M16" s="18">
        <v>3</v>
      </c>
      <c r="N16" s="10">
        <f>COUNTIF(K16:M16,13)*4</f>
        <v>0</v>
      </c>
      <c r="O16" s="15">
        <v>0</v>
      </c>
      <c r="P16" s="16">
        <v>0</v>
      </c>
      <c r="Q16" s="75">
        <f t="shared" ref="Q16:Q18" si="7">COUNTIF(O16:P16,13)*6</f>
        <v>0</v>
      </c>
      <c r="R16" s="47">
        <f t="shared" ref="R16:R18" si="8">SUM(J16+N16+Q16)</f>
        <v>2</v>
      </c>
      <c r="S16" s="56">
        <f>+IF(R16&lt;18,1,0)</f>
        <v>1</v>
      </c>
      <c r="T16" s="57">
        <f t="shared" ref="T16:T18" si="9">COUNTIF(R16,18)*1</f>
        <v>0</v>
      </c>
      <c r="U16" s="57">
        <f t="shared" ref="U16:U18" si="10">+IF(R16&gt;18,1,0)</f>
        <v>0</v>
      </c>
      <c r="V16" s="58">
        <f>SUM(S16*1+T16*2+U16*3)</f>
        <v>1</v>
      </c>
    </row>
    <row r="17" spans="2:23" ht="21" customHeight="1" thickBot="1">
      <c r="B17" s="11">
        <v>3</v>
      </c>
      <c r="C17" s="14" t="s">
        <v>13</v>
      </c>
      <c r="D17" s="16">
        <v>13</v>
      </c>
      <c r="E17" s="16">
        <v>4</v>
      </c>
      <c r="F17" s="16">
        <v>13</v>
      </c>
      <c r="G17" s="16">
        <v>13</v>
      </c>
      <c r="H17" s="16">
        <v>7</v>
      </c>
      <c r="I17" s="16">
        <v>8</v>
      </c>
      <c r="J17" s="10">
        <f>COUNTIF(D17:I17,13)*2</f>
        <v>6</v>
      </c>
      <c r="K17" s="17">
        <v>13</v>
      </c>
      <c r="L17" s="17">
        <v>2</v>
      </c>
      <c r="M17" s="17">
        <v>12</v>
      </c>
      <c r="N17" s="10">
        <f>COUNTIF(K17:M17,13)*4</f>
        <v>4</v>
      </c>
      <c r="O17" s="19">
        <v>13</v>
      </c>
      <c r="P17" s="19">
        <v>13</v>
      </c>
      <c r="Q17" s="47">
        <f t="shared" si="7"/>
        <v>12</v>
      </c>
      <c r="R17" s="73">
        <f t="shared" si="8"/>
        <v>22</v>
      </c>
      <c r="S17" s="56">
        <f t="shared" si="6"/>
        <v>0</v>
      </c>
      <c r="T17" s="57">
        <f t="shared" si="9"/>
        <v>0</v>
      </c>
      <c r="U17" s="57">
        <f t="shared" si="10"/>
        <v>1</v>
      </c>
      <c r="V17" s="58">
        <f t="shared" ref="V17:V18" si="11">SUM(S17*1+T17*2+U17*3)</f>
        <v>3</v>
      </c>
    </row>
    <row r="18" spans="2:23" ht="21" customHeight="1" thickBot="1">
      <c r="B18" s="12">
        <v>4</v>
      </c>
      <c r="C18" s="44" t="s">
        <v>26</v>
      </c>
      <c r="D18" s="16">
        <v>9</v>
      </c>
      <c r="E18" s="16">
        <v>13</v>
      </c>
      <c r="F18" s="16">
        <v>10</v>
      </c>
      <c r="G18" s="16">
        <v>9</v>
      </c>
      <c r="H18" s="16">
        <v>13</v>
      </c>
      <c r="I18" s="16">
        <v>13</v>
      </c>
      <c r="J18" s="10">
        <f>COUNTIF(D18:I18,13)*2</f>
        <v>6</v>
      </c>
      <c r="K18" s="18">
        <v>0</v>
      </c>
      <c r="L18" s="18">
        <v>13</v>
      </c>
      <c r="M18" s="18">
        <v>13</v>
      </c>
      <c r="N18" s="10">
        <f>COUNTIF(K18:M18,13)*4</f>
        <v>8</v>
      </c>
      <c r="O18" s="16">
        <v>7</v>
      </c>
      <c r="P18" s="34">
        <v>8</v>
      </c>
      <c r="Q18" s="47">
        <f t="shared" si="7"/>
        <v>0</v>
      </c>
      <c r="R18" s="38">
        <f t="shared" si="8"/>
        <v>14</v>
      </c>
      <c r="S18" s="56">
        <f t="shared" si="6"/>
        <v>1</v>
      </c>
      <c r="T18" s="57">
        <f t="shared" si="9"/>
        <v>0</v>
      </c>
      <c r="U18" s="57">
        <f t="shared" si="10"/>
        <v>0</v>
      </c>
      <c r="V18" s="62">
        <f t="shared" si="11"/>
        <v>1</v>
      </c>
    </row>
    <row r="19" spans="2:23" ht="15" customHeight="1" thickBot="1">
      <c r="B19" s="32"/>
      <c r="C19" s="1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51"/>
      <c r="U19" s="53"/>
      <c r="V19" s="53"/>
      <c r="W19" s="9"/>
    </row>
    <row r="20" spans="2:23" ht="16.5" thickBot="1"/>
    <row r="21" spans="2:23" ht="34.5" thickBot="1">
      <c r="B21" s="114" t="s">
        <v>15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</row>
    <row r="22" spans="2:23" ht="16.5" thickBot="1">
      <c r="B22" s="117" t="s">
        <v>0</v>
      </c>
      <c r="C22" s="107"/>
      <c r="D22" s="112" t="s">
        <v>1</v>
      </c>
      <c r="E22" s="112"/>
      <c r="F22" s="112"/>
      <c r="G22" s="112"/>
      <c r="H22" s="112"/>
      <c r="I22" s="112"/>
      <c r="J22" s="5" t="s">
        <v>2</v>
      </c>
      <c r="K22" s="112" t="s">
        <v>3</v>
      </c>
      <c r="L22" s="112"/>
      <c r="M22" s="112"/>
      <c r="N22" s="5" t="s">
        <v>2</v>
      </c>
      <c r="O22" s="40" t="s">
        <v>20</v>
      </c>
      <c r="P22" s="37" t="s">
        <v>20</v>
      </c>
      <c r="Q22" s="48" t="s">
        <v>2</v>
      </c>
      <c r="R22" s="6" t="s">
        <v>5</v>
      </c>
      <c r="S22" s="49" t="s">
        <v>12</v>
      </c>
      <c r="T22" s="54" t="s">
        <v>9</v>
      </c>
      <c r="U22" s="54" t="s">
        <v>10</v>
      </c>
      <c r="V22" s="55" t="s">
        <v>11</v>
      </c>
      <c r="W22" s="9"/>
    </row>
    <row r="23" spans="2:23" ht="18.75" thickBot="1">
      <c r="B23" s="32">
        <v>1</v>
      </c>
      <c r="C23" s="14" t="s">
        <v>27</v>
      </c>
      <c r="D23" s="16">
        <v>13</v>
      </c>
      <c r="E23" s="16">
        <v>13</v>
      </c>
      <c r="F23" s="16">
        <v>13</v>
      </c>
      <c r="G23" s="16">
        <v>2</v>
      </c>
      <c r="H23" s="16">
        <v>13</v>
      </c>
      <c r="I23" s="16">
        <v>9</v>
      </c>
      <c r="J23" s="10">
        <f>COUNTIF(D23:I23,13)*2</f>
        <v>8</v>
      </c>
      <c r="K23" s="20">
        <v>13</v>
      </c>
      <c r="L23" s="20">
        <v>11</v>
      </c>
      <c r="M23" s="20">
        <v>10</v>
      </c>
      <c r="N23" s="10">
        <f>COUNTIF(K23:M23,13)*4</f>
        <v>4</v>
      </c>
      <c r="O23" s="15">
        <v>11</v>
      </c>
      <c r="P23" s="72">
        <v>13</v>
      </c>
      <c r="Q23" s="47">
        <f>COUNTIF(O23:P23,13)*6</f>
        <v>6</v>
      </c>
      <c r="R23" s="10">
        <f>SUM(J23+N23+Q23)</f>
        <v>18</v>
      </c>
      <c r="S23" s="56">
        <f>+IF(R23&lt;18,1,0)</f>
        <v>0</v>
      </c>
      <c r="T23" s="57">
        <f>COUNTIF(R23,18)*1</f>
        <v>1</v>
      </c>
      <c r="U23" s="57">
        <f>+IF(R23&gt;18,1,0)</f>
        <v>0</v>
      </c>
      <c r="V23" s="58">
        <f>SUM(S23*1+T23*2+U23*3)</f>
        <v>2</v>
      </c>
    </row>
    <row r="24" spans="2:23" ht="18.75" thickBot="1">
      <c r="B24" s="32">
        <v>2</v>
      </c>
      <c r="C24" s="43" t="s">
        <v>28</v>
      </c>
      <c r="D24" s="16">
        <v>8</v>
      </c>
      <c r="E24" s="16">
        <v>11</v>
      </c>
      <c r="F24" s="16">
        <v>12</v>
      </c>
      <c r="G24" s="16">
        <v>13</v>
      </c>
      <c r="H24" s="16">
        <v>12</v>
      </c>
      <c r="I24" s="16">
        <v>13</v>
      </c>
      <c r="J24" s="10">
        <f>COUNTIF(D24:I24,13)*2</f>
        <v>4</v>
      </c>
      <c r="K24" s="18">
        <v>9</v>
      </c>
      <c r="L24" s="18">
        <v>13</v>
      </c>
      <c r="M24" s="18">
        <v>13</v>
      </c>
      <c r="N24" s="10">
        <f>COUNTIF(K24:M24,13)*4</f>
        <v>8</v>
      </c>
      <c r="O24" s="15">
        <v>13</v>
      </c>
      <c r="P24" s="16">
        <v>12</v>
      </c>
      <c r="Q24" s="71">
        <f t="shared" ref="Q24:Q26" si="12">COUNTIF(O24:P24,13)*6</f>
        <v>6</v>
      </c>
      <c r="R24" s="47">
        <f t="shared" ref="R24:R26" si="13">SUM(J24+N24+Q24)</f>
        <v>18</v>
      </c>
      <c r="S24" s="56">
        <f>+IF(R24&lt;18,1,0)</f>
        <v>0</v>
      </c>
      <c r="T24" s="57">
        <f t="shared" ref="T24:T26" si="14">COUNTIF(R24,18)*1</f>
        <v>1</v>
      </c>
      <c r="U24" s="57">
        <f t="shared" ref="U24:U26" si="15">+IF(R24&gt;18,1,0)</f>
        <v>0</v>
      </c>
      <c r="V24" s="58">
        <f t="shared" ref="V24:V26" si="16">SUM(S24*1+T24*2+U24*3)</f>
        <v>2</v>
      </c>
    </row>
    <row r="25" spans="2:23" ht="18.75" thickBot="1">
      <c r="B25" s="11">
        <v>3</v>
      </c>
      <c r="C25" s="44" t="s">
        <v>29</v>
      </c>
      <c r="D25" s="16">
        <v>5</v>
      </c>
      <c r="E25" s="16">
        <v>8</v>
      </c>
      <c r="F25" s="16">
        <v>4</v>
      </c>
      <c r="G25" s="16">
        <v>13</v>
      </c>
      <c r="H25" s="16">
        <v>13</v>
      </c>
      <c r="I25" s="16">
        <v>13</v>
      </c>
      <c r="J25" s="10">
        <f>COUNTIF(D25:I25,13)*2</f>
        <v>6</v>
      </c>
      <c r="K25" s="17">
        <v>13</v>
      </c>
      <c r="L25" s="17">
        <v>13</v>
      </c>
      <c r="M25" s="17">
        <v>5</v>
      </c>
      <c r="N25" s="10">
        <f>COUNTIF(K25:M25,13)*4</f>
        <v>8</v>
      </c>
      <c r="O25" s="19">
        <v>13</v>
      </c>
      <c r="P25" s="19">
        <v>7</v>
      </c>
      <c r="Q25" s="47">
        <f t="shared" si="12"/>
        <v>6</v>
      </c>
      <c r="R25" s="38">
        <f t="shared" si="13"/>
        <v>20</v>
      </c>
      <c r="S25" s="56">
        <f t="shared" ref="S25:S26" si="17">+IF(R25&lt;18,1,0)</f>
        <v>0</v>
      </c>
      <c r="T25" s="57">
        <f t="shared" si="14"/>
        <v>0</v>
      </c>
      <c r="U25" s="57">
        <f t="shared" si="15"/>
        <v>1</v>
      </c>
      <c r="V25" s="58">
        <f t="shared" si="16"/>
        <v>3</v>
      </c>
    </row>
    <row r="26" spans="2:23" ht="18.75" thickBot="1">
      <c r="B26" s="12">
        <v>4</v>
      </c>
      <c r="C26" s="14" t="s">
        <v>30</v>
      </c>
      <c r="D26" s="16">
        <v>13</v>
      </c>
      <c r="E26" s="16">
        <v>13</v>
      </c>
      <c r="F26" s="16">
        <v>13</v>
      </c>
      <c r="G26" s="16">
        <v>6</v>
      </c>
      <c r="H26" s="16">
        <v>6</v>
      </c>
      <c r="I26" s="16">
        <v>6</v>
      </c>
      <c r="J26" s="10">
        <f>COUNTIF(D26:I26,13)*2</f>
        <v>6</v>
      </c>
      <c r="K26" s="18">
        <v>5</v>
      </c>
      <c r="L26" s="18">
        <v>4</v>
      </c>
      <c r="M26" s="18">
        <v>13</v>
      </c>
      <c r="N26" s="10">
        <f>COUNTIF(K26:M26,13)*4</f>
        <v>4</v>
      </c>
      <c r="O26" s="16">
        <v>4</v>
      </c>
      <c r="P26" s="34">
        <v>13</v>
      </c>
      <c r="Q26" s="39">
        <f t="shared" si="12"/>
        <v>6</v>
      </c>
      <c r="R26" s="10">
        <f t="shared" si="13"/>
        <v>16</v>
      </c>
      <c r="S26" s="56">
        <f t="shared" si="17"/>
        <v>1</v>
      </c>
      <c r="T26" s="57">
        <f t="shared" si="14"/>
        <v>0</v>
      </c>
      <c r="U26" s="57">
        <f t="shared" si="15"/>
        <v>0</v>
      </c>
      <c r="V26" s="58">
        <f t="shared" si="16"/>
        <v>1</v>
      </c>
    </row>
    <row r="27" spans="2:23" ht="15.75" customHeight="1" thickBot="1">
      <c r="B27" s="32"/>
      <c r="C27" s="14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</row>
    <row r="28" spans="2:23" ht="16.5" thickBot="1"/>
    <row r="29" spans="2:23" ht="34.5" thickBot="1">
      <c r="B29" s="114" t="s">
        <v>16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  <row r="30" spans="2:23" ht="16.5" thickBot="1">
      <c r="B30" s="117" t="s">
        <v>0</v>
      </c>
      <c r="C30" s="107"/>
      <c r="D30" s="112" t="s">
        <v>1</v>
      </c>
      <c r="E30" s="112"/>
      <c r="F30" s="112"/>
      <c r="G30" s="112"/>
      <c r="H30" s="112"/>
      <c r="I30" s="112"/>
      <c r="J30" s="5" t="s">
        <v>2</v>
      </c>
      <c r="K30" s="112" t="s">
        <v>3</v>
      </c>
      <c r="L30" s="112"/>
      <c r="M30" s="112"/>
      <c r="N30" s="5" t="s">
        <v>2</v>
      </c>
      <c r="O30" s="40" t="s">
        <v>20</v>
      </c>
      <c r="P30" s="37" t="s">
        <v>20</v>
      </c>
      <c r="Q30" s="41" t="s">
        <v>2</v>
      </c>
      <c r="R30" s="6" t="s">
        <v>5</v>
      </c>
      <c r="S30" s="49" t="s">
        <v>12</v>
      </c>
      <c r="T30" s="54" t="s">
        <v>9</v>
      </c>
      <c r="U30" s="54" t="s">
        <v>10</v>
      </c>
      <c r="V30" s="55" t="s">
        <v>11</v>
      </c>
    </row>
    <row r="31" spans="2:23" ht="18.75" thickBot="1">
      <c r="B31" s="32">
        <v>1</v>
      </c>
      <c r="C31" s="14" t="s">
        <v>31</v>
      </c>
      <c r="D31" s="16"/>
      <c r="E31" s="16"/>
      <c r="F31" s="16"/>
      <c r="G31" s="16"/>
      <c r="H31" s="16"/>
      <c r="I31" s="16"/>
      <c r="J31" s="10">
        <f>COUNTIF(D31:I31,13)*2</f>
        <v>0</v>
      </c>
      <c r="K31" s="20"/>
      <c r="L31" s="20"/>
      <c r="M31" s="20"/>
      <c r="N31" s="10">
        <f>COUNTIF(K31:M31,13)*4</f>
        <v>0</v>
      </c>
      <c r="O31" s="15"/>
      <c r="P31" s="35"/>
      <c r="Q31" s="71">
        <f>COUNTIF(O31:P31,13)*6</f>
        <v>0</v>
      </c>
      <c r="R31" s="47">
        <f>SUM(J31+N31+Q31)</f>
        <v>0</v>
      </c>
      <c r="S31" s="56">
        <f>+IF(R31&lt;18,0,0)</f>
        <v>0</v>
      </c>
      <c r="T31" s="57">
        <f>COUNTIF(R31,18)*1</f>
        <v>0</v>
      </c>
      <c r="U31" s="57">
        <f>+IF(R31&gt;18,1,0)</f>
        <v>0</v>
      </c>
      <c r="V31" s="58">
        <f>SUM(S31*1+T31*2+U31*3)</f>
        <v>0</v>
      </c>
    </row>
    <row r="32" spans="2:23" ht="18.75" thickBot="1">
      <c r="B32" s="32">
        <v>2</v>
      </c>
      <c r="C32" s="43" t="s">
        <v>32</v>
      </c>
      <c r="D32" s="16">
        <v>13</v>
      </c>
      <c r="E32" s="16">
        <v>13</v>
      </c>
      <c r="F32" s="16">
        <v>13</v>
      </c>
      <c r="G32" s="16">
        <v>13</v>
      </c>
      <c r="H32" s="16">
        <v>13</v>
      </c>
      <c r="I32" s="16">
        <v>13</v>
      </c>
      <c r="J32" s="10">
        <f>COUNTIF(D32:I32,13)*2</f>
        <v>12</v>
      </c>
      <c r="K32" s="18">
        <v>13</v>
      </c>
      <c r="L32" s="18">
        <v>13</v>
      </c>
      <c r="M32" s="18">
        <v>13</v>
      </c>
      <c r="N32" s="10">
        <f>COUNTIF(K32:M32,13)*4</f>
        <v>12</v>
      </c>
      <c r="O32" s="15">
        <v>13</v>
      </c>
      <c r="P32" s="15">
        <v>13</v>
      </c>
      <c r="Q32" s="47">
        <f t="shared" ref="Q32:Q34" si="18">COUNTIF(O32:P32,13)*6</f>
        <v>12</v>
      </c>
      <c r="R32" s="38">
        <f t="shared" ref="R32:R34" si="19">SUM(J32+N32+Q32)</f>
        <v>36</v>
      </c>
      <c r="S32" s="56">
        <f t="shared" ref="S32:S34" si="20">+IF(R32&lt;18,1,0)</f>
        <v>0</v>
      </c>
      <c r="T32" s="57">
        <f t="shared" ref="T32:T34" si="21">COUNTIF(R32,18)*1</f>
        <v>0</v>
      </c>
      <c r="U32" s="57">
        <f t="shared" ref="U32:U34" si="22">+IF(R32&gt;18,1,0)</f>
        <v>1</v>
      </c>
      <c r="V32" s="58">
        <f t="shared" ref="V32:V34" si="23">SUM(S32*1+T32*2+U32*3)</f>
        <v>3</v>
      </c>
    </row>
    <row r="33" spans="2:22" ht="18.75" thickBot="1">
      <c r="B33" s="11">
        <v>3</v>
      </c>
      <c r="C33" s="44" t="s">
        <v>33</v>
      </c>
      <c r="D33" s="16">
        <v>13</v>
      </c>
      <c r="E33" s="16">
        <v>13</v>
      </c>
      <c r="F33" s="16">
        <v>6</v>
      </c>
      <c r="G33" s="16">
        <v>4</v>
      </c>
      <c r="H33" s="16">
        <v>13</v>
      </c>
      <c r="I33" s="16">
        <v>4</v>
      </c>
      <c r="J33" s="10">
        <f>COUNTIF(D33:I33,13)*2</f>
        <v>6</v>
      </c>
      <c r="K33" s="17">
        <v>13</v>
      </c>
      <c r="L33" s="17">
        <v>6</v>
      </c>
      <c r="M33" s="17">
        <v>9</v>
      </c>
      <c r="N33" s="10">
        <f>COUNTIF(K33:M33,13)*4</f>
        <v>4</v>
      </c>
      <c r="O33" s="19">
        <v>13</v>
      </c>
      <c r="P33" s="19">
        <v>4</v>
      </c>
      <c r="Q33" s="47">
        <f t="shared" si="18"/>
        <v>6</v>
      </c>
      <c r="R33" s="10">
        <f t="shared" si="19"/>
        <v>16</v>
      </c>
      <c r="S33" s="56">
        <f t="shared" si="20"/>
        <v>1</v>
      </c>
      <c r="T33" s="57">
        <f t="shared" si="21"/>
        <v>0</v>
      </c>
      <c r="U33" s="57">
        <f t="shared" si="22"/>
        <v>0</v>
      </c>
      <c r="V33" s="58">
        <f t="shared" si="23"/>
        <v>1</v>
      </c>
    </row>
    <row r="34" spans="2:22" ht="18.75" thickBot="1">
      <c r="B34" s="12">
        <v>4</v>
      </c>
      <c r="C34" s="14" t="s">
        <v>34</v>
      </c>
      <c r="D34" s="16">
        <v>10</v>
      </c>
      <c r="E34" s="16">
        <v>11</v>
      </c>
      <c r="F34" s="16">
        <v>13</v>
      </c>
      <c r="G34" s="16">
        <v>13</v>
      </c>
      <c r="H34" s="16">
        <v>6</v>
      </c>
      <c r="I34" s="16">
        <v>13</v>
      </c>
      <c r="J34" s="10">
        <f>COUNTIF(D34:I34,13)*2</f>
        <v>6</v>
      </c>
      <c r="K34" s="18">
        <v>4</v>
      </c>
      <c r="L34" s="18">
        <v>13</v>
      </c>
      <c r="M34" s="18">
        <v>13</v>
      </c>
      <c r="N34" s="10">
        <f>COUNTIF(K34:M34,13)*4</f>
        <v>8</v>
      </c>
      <c r="O34" s="16">
        <v>7</v>
      </c>
      <c r="P34" s="34">
        <v>13</v>
      </c>
      <c r="Q34" s="39">
        <f t="shared" si="18"/>
        <v>6</v>
      </c>
      <c r="R34" s="10">
        <f t="shared" si="19"/>
        <v>20</v>
      </c>
      <c r="S34" s="56">
        <f t="shared" si="20"/>
        <v>0</v>
      </c>
      <c r="T34" s="57">
        <f t="shared" si="21"/>
        <v>0</v>
      </c>
      <c r="U34" s="57">
        <f t="shared" si="22"/>
        <v>1</v>
      </c>
      <c r="V34" s="58">
        <f t="shared" si="23"/>
        <v>3</v>
      </c>
    </row>
    <row r="35" spans="2:22" ht="17.25" customHeight="1" thickBot="1">
      <c r="B35" s="32"/>
      <c r="C35" s="14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</row>
  </sheetData>
  <sheetProtection password="C326" sheet="1" objects="1" scenarios="1"/>
  <protectedRanges>
    <protectedRange sqref="D7:I10 K7:M10 O7:P10 O31:P34 D15:I18 K15:M18 O15:P18 D23:I26 K23:M26 O23:P26 D31:I34 K31:M34" name="Plage1_1"/>
  </protectedRanges>
  <mergeCells count="22">
    <mergeCell ref="B30:C30"/>
    <mergeCell ref="D30:I30"/>
    <mergeCell ref="K30:M30"/>
    <mergeCell ref="D35:R35"/>
    <mergeCell ref="B22:C22"/>
    <mergeCell ref="D22:I22"/>
    <mergeCell ref="K22:M22"/>
    <mergeCell ref="D27:R27"/>
    <mergeCell ref="B29:R29"/>
    <mergeCell ref="B14:C14"/>
    <mergeCell ref="D14:I14"/>
    <mergeCell ref="K14:M14"/>
    <mergeCell ref="D19:R19"/>
    <mergeCell ref="B21:R21"/>
    <mergeCell ref="D11:R11"/>
    <mergeCell ref="B13:R13"/>
    <mergeCell ref="B1:R1"/>
    <mergeCell ref="B3:R3"/>
    <mergeCell ref="B5:R5"/>
    <mergeCell ref="B6:C6"/>
    <mergeCell ref="D6:I6"/>
    <mergeCell ref="K6:M6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topLeftCell="B7" workbookViewId="0">
      <selection activeCell="S31" sqref="S31"/>
    </sheetView>
  </sheetViews>
  <sheetFormatPr baseColWidth="10" defaultRowHeight="15.75"/>
  <cols>
    <col min="1" max="1" width="1.28515625" customWidth="1"/>
    <col min="2" max="2" width="5" style="1" customWidth="1"/>
    <col min="3" max="3" width="32.42578125" bestFit="1" customWidth="1"/>
    <col min="4" max="9" width="5.42578125" customWidth="1"/>
    <col min="10" max="10" width="9.7109375" customWidth="1"/>
    <col min="11" max="11" width="4.7109375" customWidth="1"/>
    <col min="12" max="12" width="4.85546875" customWidth="1"/>
    <col min="13" max="13" width="4.42578125" customWidth="1"/>
    <col min="14" max="14" width="9.7109375" customWidth="1"/>
    <col min="15" max="15" width="6.85546875" style="21" customWidth="1"/>
    <col min="16" max="16" width="6" style="21" customWidth="1"/>
    <col min="17" max="18" width="9.7109375" customWidth="1"/>
    <col min="19" max="19" width="5.7109375" style="21" customWidth="1"/>
    <col min="20" max="20" width="6" style="21" customWidth="1"/>
    <col min="21" max="21" width="5.140625" style="21" customWidth="1"/>
    <col min="22" max="22" width="8" style="21" bestFit="1" customWidth="1"/>
  </cols>
  <sheetData>
    <row r="1" spans="2:22" ht="39" customHeight="1" thickBot="1">
      <c r="B1" s="100" t="s">
        <v>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2:22" ht="16.5" thickBot="1"/>
    <row r="3" spans="2:22" ht="25.5" customHeight="1" thickBot="1">
      <c r="B3" s="103" t="s">
        <v>35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5" spans="2:22" ht="28.5" customHeight="1" thickBot="1">
      <c r="B5" s="97" t="s">
        <v>17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69"/>
      <c r="T5" s="70"/>
      <c r="U5" s="70"/>
      <c r="V5" s="70"/>
    </row>
    <row r="6" spans="2:22" s="42" customFormat="1" ht="21" customHeight="1" thickBot="1">
      <c r="B6" s="106" t="s">
        <v>0</v>
      </c>
      <c r="C6" s="107"/>
      <c r="D6" s="108" t="s">
        <v>1</v>
      </c>
      <c r="E6" s="109"/>
      <c r="F6" s="109"/>
      <c r="G6" s="109"/>
      <c r="H6" s="109"/>
      <c r="I6" s="109"/>
      <c r="J6" s="5" t="s">
        <v>2</v>
      </c>
      <c r="K6" s="110" t="s">
        <v>3</v>
      </c>
      <c r="L6" s="111"/>
      <c r="M6" s="108"/>
      <c r="N6" s="5" t="s">
        <v>2</v>
      </c>
      <c r="O6" s="13" t="s">
        <v>19</v>
      </c>
      <c r="P6" s="68" t="s">
        <v>20</v>
      </c>
      <c r="Q6" s="48" t="s">
        <v>2</v>
      </c>
      <c r="R6" s="6" t="s">
        <v>5</v>
      </c>
      <c r="S6" s="80" t="s">
        <v>12</v>
      </c>
      <c r="T6" s="66" t="s">
        <v>9</v>
      </c>
      <c r="U6" s="66" t="s">
        <v>10</v>
      </c>
      <c r="V6" s="67" t="s">
        <v>11</v>
      </c>
    </row>
    <row r="7" spans="2:22" ht="21" customHeight="1" thickBot="1">
      <c r="B7" s="13">
        <v>1</v>
      </c>
      <c r="C7" s="43" t="s">
        <v>21</v>
      </c>
      <c r="D7" s="81">
        <v>12</v>
      </c>
      <c r="E7" s="15">
        <v>7</v>
      </c>
      <c r="F7" s="15">
        <v>2</v>
      </c>
      <c r="G7" s="15">
        <v>7</v>
      </c>
      <c r="H7" s="15">
        <v>7</v>
      </c>
      <c r="I7" s="15">
        <v>13</v>
      </c>
      <c r="J7" s="38">
        <f>COUNTIF(D7:I7,13)*2</f>
        <v>2</v>
      </c>
      <c r="K7" s="17">
        <v>13</v>
      </c>
      <c r="L7" s="17">
        <v>8</v>
      </c>
      <c r="M7" s="17">
        <v>13</v>
      </c>
      <c r="N7" s="38">
        <f>COUNTIF(K7:M7,13)*4</f>
        <v>8</v>
      </c>
      <c r="O7" s="15">
        <v>13</v>
      </c>
      <c r="P7" s="72">
        <v>11</v>
      </c>
      <c r="Q7" s="73">
        <f>COUNTIF(O7:P7,13)*6</f>
        <v>6</v>
      </c>
      <c r="R7" s="77">
        <f>SUM(J7+N7+Q7)</f>
        <v>16</v>
      </c>
      <c r="S7" s="60">
        <f>+IF(R7&lt;18,1,0)</f>
        <v>1</v>
      </c>
      <c r="T7" s="60">
        <f>COUNTIF(R7,18)*1</f>
        <v>0</v>
      </c>
      <c r="U7" s="60">
        <f>+IF(R7&gt;18,1,0)</f>
        <v>0</v>
      </c>
      <c r="V7" s="65">
        <f>SUM(S7*1+T7*2+U7*3)</f>
        <v>1</v>
      </c>
    </row>
    <row r="8" spans="2:22" ht="21" customHeight="1" thickBot="1">
      <c r="B8" s="32">
        <v>2</v>
      </c>
      <c r="C8" s="43" t="s">
        <v>23</v>
      </c>
      <c r="D8" s="82">
        <v>13</v>
      </c>
      <c r="E8" s="16">
        <v>13</v>
      </c>
      <c r="F8" s="16">
        <v>13</v>
      </c>
      <c r="G8" s="16">
        <v>13</v>
      </c>
      <c r="H8" s="16">
        <v>13</v>
      </c>
      <c r="I8" s="16">
        <v>12</v>
      </c>
      <c r="J8" s="10">
        <f>COUNTIF(D8:I8,13)*2</f>
        <v>10</v>
      </c>
      <c r="K8" s="18">
        <v>10</v>
      </c>
      <c r="L8" s="18">
        <v>13</v>
      </c>
      <c r="M8" s="18">
        <v>4</v>
      </c>
      <c r="N8" s="10">
        <f>COUNTIF(K8:M8,13)*4</f>
        <v>4</v>
      </c>
      <c r="O8" s="15">
        <v>7</v>
      </c>
      <c r="P8" s="16">
        <v>13</v>
      </c>
      <c r="Q8" s="47">
        <f t="shared" ref="Q8:Q10" si="0">COUNTIF(O8:P8,13)*6</f>
        <v>6</v>
      </c>
      <c r="R8" s="78">
        <f t="shared" ref="R8:R10" si="1">SUM(J8+N8+Q8)</f>
        <v>20</v>
      </c>
      <c r="S8" s="60">
        <f t="shared" ref="S8:S10" si="2">+IF(R8&lt;18,1,0)</f>
        <v>0</v>
      </c>
      <c r="T8" s="60">
        <f t="shared" ref="T8:T10" si="3">COUNTIF(R8,18)*1</f>
        <v>0</v>
      </c>
      <c r="U8" s="60">
        <f t="shared" ref="U8:U10" si="4">+IF(R8&gt;18,1,0)</f>
        <v>1</v>
      </c>
      <c r="V8" s="65">
        <f t="shared" ref="V8:V10" si="5">SUM(S8*1+T8*2+U8*3)</f>
        <v>3</v>
      </c>
    </row>
    <row r="9" spans="2:22" ht="21" customHeight="1" thickBot="1">
      <c r="B9" s="11">
        <v>3</v>
      </c>
      <c r="C9" s="14" t="s">
        <v>6</v>
      </c>
      <c r="D9" s="82">
        <v>6</v>
      </c>
      <c r="E9" s="16">
        <v>6</v>
      </c>
      <c r="F9" s="16">
        <v>13</v>
      </c>
      <c r="G9" s="16">
        <v>12</v>
      </c>
      <c r="H9" s="16">
        <v>6</v>
      </c>
      <c r="I9" s="16">
        <v>13</v>
      </c>
      <c r="J9" s="10">
        <f>COUNTIF(D9:I9,13)*2</f>
        <v>4</v>
      </c>
      <c r="K9" s="17">
        <v>4</v>
      </c>
      <c r="L9" s="17">
        <v>1</v>
      </c>
      <c r="M9" s="17">
        <v>10</v>
      </c>
      <c r="N9" s="10">
        <f>COUNTIF(K9:M9,13)*4</f>
        <v>0</v>
      </c>
      <c r="O9" s="19">
        <v>9</v>
      </c>
      <c r="P9" s="19">
        <v>1</v>
      </c>
      <c r="Q9" s="71">
        <f t="shared" si="0"/>
        <v>0</v>
      </c>
      <c r="R9" s="63">
        <f t="shared" si="1"/>
        <v>4</v>
      </c>
      <c r="S9" s="60">
        <f t="shared" si="2"/>
        <v>1</v>
      </c>
      <c r="T9" s="60">
        <f t="shared" si="3"/>
        <v>0</v>
      </c>
      <c r="U9" s="60">
        <f t="shared" si="4"/>
        <v>0</v>
      </c>
      <c r="V9" s="65">
        <f t="shared" si="5"/>
        <v>1</v>
      </c>
    </row>
    <row r="10" spans="2:22" ht="21" customHeight="1" thickBot="1">
      <c r="B10" s="12">
        <v>4</v>
      </c>
      <c r="C10" s="44" t="s">
        <v>22</v>
      </c>
      <c r="D10" s="82">
        <v>13</v>
      </c>
      <c r="E10" s="16">
        <v>13</v>
      </c>
      <c r="F10" s="16">
        <v>6</v>
      </c>
      <c r="G10" s="16">
        <v>13</v>
      </c>
      <c r="H10" s="16">
        <v>13</v>
      </c>
      <c r="I10" s="16">
        <v>12</v>
      </c>
      <c r="J10" s="10">
        <f>COUNTIF(D10:I10,13)*2</f>
        <v>8</v>
      </c>
      <c r="K10" s="18">
        <v>13</v>
      </c>
      <c r="L10" s="18">
        <v>13</v>
      </c>
      <c r="M10" s="18">
        <v>13</v>
      </c>
      <c r="N10" s="10">
        <f>COUNTIF(K10:M10,13)*4</f>
        <v>12</v>
      </c>
      <c r="O10" s="16">
        <v>13</v>
      </c>
      <c r="P10" s="34">
        <v>13</v>
      </c>
      <c r="Q10" s="47">
        <f t="shared" si="0"/>
        <v>12</v>
      </c>
      <c r="R10" s="63">
        <f t="shared" si="1"/>
        <v>32</v>
      </c>
      <c r="S10" s="60">
        <f t="shared" si="2"/>
        <v>0</v>
      </c>
      <c r="T10" s="60">
        <f t="shared" si="3"/>
        <v>0</v>
      </c>
      <c r="U10" s="60">
        <f t="shared" si="4"/>
        <v>1</v>
      </c>
      <c r="V10" s="65">
        <f t="shared" si="5"/>
        <v>3</v>
      </c>
    </row>
    <row r="11" spans="2:22" ht="17.25" customHeight="1" thickBot="1">
      <c r="B11" s="32"/>
      <c r="C11" s="36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2:22" ht="18" customHeight="1">
      <c r="Q12" s="9"/>
    </row>
    <row r="13" spans="2:22" ht="31.5" customHeight="1" thickBot="1">
      <c r="B13" s="97" t="s">
        <v>18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2:22" ht="21" customHeight="1" thickBot="1">
      <c r="B14" s="106" t="s">
        <v>0</v>
      </c>
      <c r="C14" s="107"/>
      <c r="D14" s="112" t="s">
        <v>1</v>
      </c>
      <c r="E14" s="112"/>
      <c r="F14" s="112"/>
      <c r="G14" s="112"/>
      <c r="H14" s="112"/>
      <c r="I14" s="112"/>
      <c r="J14" s="46" t="s">
        <v>2</v>
      </c>
      <c r="K14" s="113" t="s">
        <v>3</v>
      </c>
      <c r="L14" s="113"/>
      <c r="M14" s="113"/>
      <c r="N14" s="46" t="s">
        <v>2</v>
      </c>
      <c r="O14" s="32" t="s">
        <v>20</v>
      </c>
      <c r="P14" s="45" t="s">
        <v>20</v>
      </c>
      <c r="Q14" s="48" t="s">
        <v>2</v>
      </c>
      <c r="R14" s="79" t="s">
        <v>5</v>
      </c>
      <c r="S14" s="49" t="s">
        <v>12</v>
      </c>
      <c r="T14" s="54" t="s">
        <v>9</v>
      </c>
      <c r="U14" s="54" t="s">
        <v>10</v>
      </c>
      <c r="V14" s="55" t="s">
        <v>11</v>
      </c>
    </row>
    <row r="15" spans="2:22" ht="21" customHeight="1" thickBot="1">
      <c r="B15" s="13">
        <v>1</v>
      </c>
      <c r="C15" s="43" t="s">
        <v>24</v>
      </c>
      <c r="D15" s="15">
        <v>13</v>
      </c>
      <c r="E15" s="15">
        <v>13</v>
      </c>
      <c r="F15" s="15">
        <v>4</v>
      </c>
      <c r="G15" s="15">
        <v>13</v>
      </c>
      <c r="H15" s="15">
        <v>10</v>
      </c>
      <c r="I15" s="15">
        <v>13</v>
      </c>
      <c r="J15" s="47">
        <f>COUNTIF(D15:I15,13)*2</f>
        <v>8</v>
      </c>
      <c r="K15" s="18">
        <v>13</v>
      </c>
      <c r="L15" s="18">
        <v>13</v>
      </c>
      <c r="M15" s="18">
        <v>13</v>
      </c>
      <c r="N15" s="47">
        <f>COUNTIF(K15:M15,13)*4</f>
        <v>12</v>
      </c>
      <c r="O15" s="15">
        <v>13</v>
      </c>
      <c r="P15" s="76">
        <v>13</v>
      </c>
      <c r="Q15" s="47">
        <f>COUNTIF(O15:P15,13)*6</f>
        <v>12</v>
      </c>
      <c r="R15" s="74">
        <f>SUM(J15+N15+Q15)</f>
        <v>32</v>
      </c>
      <c r="S15" s="56">
        <f>+IF(R15&lt;18,1,0)</f>
        <v>0</v>
      </c>
      <c r="T15" s="57">
        <f>COUNTIF(R15,18)*1</f>
        <v>0</v>
      </c>
      <c r="U15" s="57">
        <f>+IF(R15&gt;18,1,0)</f>
        <v>1</v>
      </c>
      <c r="V15" s="58">
        <f>SUM(S15*1+T15*2+U15*3)</f>
        <v>3</v>
      </c>
    </row>
    <row r="16" spans="2:22" ht="21" customHeight="1" thickBot="1">
      <c r="B16" s="32">
        <v>2</v>
      </c>
      <c r="C16" s="43" t="s">
        <v>13</v>
      </c>
      <c r="D16" s="16">
        <v>9</v>
      </c>
      <c r="E16" s="16">
        <v>6</v>
      </c>
      <c r="F16" s="16">
        <v>13</v>
      </c>
      <c r="G16" s="16">
        <v>9</v>
      </c>
      <c r="H16" s="16">
        <v>13</v>
      </c>
      <c r="I16" s="16">
        <v>11</v>
      </c>
      <c r="J16" s="10">
        <f>COUNTIF(D16:I16,13)*2</f>
        <v>4</v>
      </c>
      <c r="K16" s="18">
        <v>9</v>
      </c>
      <c r="L16" s="18">
        <v>0</v>
      </c>
      <c r="M16" s="18">
        <v>11</v>
      </c>
      <c r="N16" s="10">
        <f>COUNTIF(K16:M16,13)*4</f>
        <v>0</v>
      </c>
      <c r="O16" s="15">
        <v>11</v>
      </c>
      <c r="P16" s="16">
        <v>12</v>
      </c>
      <c r="Q16" s="75">
        <f t="shared" ref="Q16:Q18" si="6">COUNTIF(O16:P16,13)*6</f>
        <v>0</v>
      </c>
      <c r="R16" s="47">
        <f t="shared" ref="R16:R18" si="7">SUM(J16+N16+Q16)</f>
        <v>4</v>
      </c>
      <c r="S16" s="56">
        <f t="shared" ref="S16:S18" si="8">+IF(R16&lt;18,1,0)</f>
        <v>1</v>
      </c>
      <c r="T16" s="57">
        <f t="shared" ref="T16:T18" si="9">COUNTIF(R16,18)*1</f>
        <v>0</v>
      </c>
      <c r="U16" s="57">
        <f t="shared" ref="U16:U18" si="10">+IF(R16&gt;18,1,0)</f>
        <v>0</v>
      </c>
      <c r="V16" s="58">
        <f t="shared" ref="V16:V18" si="11">SUM(S16*1+T16*2+U16*3)</f>
        <v>1</v>
      </c>
    </row>
    <row r="17" spans="2:23" ht="21" customHeight="1" thickBot="1">
      <c r="B17" s="11">
        <v>3</v>
      </c>
      <c r="C17" s="14" t="s">
        <v>25</v>
      </c>
      <c r="D17" s="16">
        <v>9</v>
      </c>
      <c r="E17" s="16">
        <v>13</v>
      </c>
      <c r="F17" s="16">
        <v>8</v>
      </c>
      <c r="G17" s="16">
        <v>13</v>
      </c>
      <c r="H17" s="16">
        <v>11</v>
      </c>
      <c r="I17" s="16">
        <v>4</v>
      </c>
      <c r="J17" s="10">
        <f>COUNTIF(D17:I17,13)*2</f>
        <v>4</v>
      </c>
      <c r="K17" s="17">
        <v>0</v>
      </c>
      <c r="L17" s="17">
        <v>13</v>
      </c>
      <c r="M17" s="17">
        <v>13</v>
      </c>
      <c r="N17" s="10">
        <f>COUNTIF(K17:M17,13)*4</f>
        <v>8</v>
      </c>
      <c r="O17" s="19">
        <v>4</v>
      </c>
      <c r="P17" s="19">
        <v>6</v>
      </c>
      <c r="Q17" s="47">
        <f t="shared" si="6"/>
        <v>0</v>
      </c>
      <c r="R17" s="73">
        <f t="shared" si="7"/>
        <v>12</v>
      </c>
      <c r="S17" s="56">
        <f t="shared" si="8"/>
        <v>1</v>
      </c>
      <c r="T17" s="57">
        <f t="shared" si="9"/>
        <v>0</v>
      </c>
      <c r="U17" s="57">
        <f t="shared" si="10"/>
        <v>0</v>
      </c>
      <c r="V17" s="58">
        <f t="shared" si="11"/>
        <v>1</v>
      </c>
    </row>
    <row r="18" spans="2:23" ht="21" customHeight="1" thickBot="1">
      <c r="B18" s="12">
        <v>4</v>
      </c>
      <c r="C18" s="44" t="s">
        <v>26</v>
      </c>
      <c r="D18" s="16">
        <v>13</v>
      </c>
      <c r="E18" s="16">
        <v>10</v>
      </c>
      <c r="F18" s="16">
        <v>13</v>
      </c>
      <c r="G18" s="16">
        <v>8</v>
      </c>
      <c r="H18" s="16">
        <v>13</v>
      </c>
      <c r="I18" s="16">
        <v>13</v>
      </c>
      <c r="J18" s="10">
        <f>COUNTIF(D18:I18,13)*2</f>
        <v>8</v>
      </c>
      <c r="K18" s="18">
        <v>13</v>
      </c>
      <c r="L18" s="18">
        <v>8</v>
      </c>
      <c r="M18" s="18">
        <v>12</v>
      </c>
      <c r="N18" s="10">
        <f>COUNTIF(K18:M18,13)*4</f>
        <v>4</v>
      </c>
      <c r="O18" s="16">
        <v>13</v>
      </c>
      <c r="P18" s="34">
        <v>13</v>
      </c>
      <c r="Q18" s="47">
        <f t="shared" si="6"/>
        <v>12</v>
      </c>
      <c r="R18" s="38">
        <f t="shared" si="7"/>
        <v>24</v>
      </c>
      <c r="S18" s="56">
        <f t="shared" si="8"/>
        <v>0</v>
      </c>
      <c r="T18" s="57">
        <f t="shared" si="9"/>
        <v>0</v>
      </c>
      <c r="U18" s="57">
        <f t="shared" si="10"/>
        <v>1</v>
      </c>
      <c r="V18" s="62">
        <f t="shared" si="11"/>
        <v>3</v>
      </c>
    </row>
    <row r="19" spans="2:23" ht="15" customHeight="1" thickBot="1">
      <c r="B19" s="32"/>
      <c r="C19" s="1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51"/>
      <c r="U19" s="53"/>
      <c r="V19" s="53"/>
      <c r="W19" s="9"/>
    </row>
    <row r="20" spans="2:23" ht="16.5" thickBot="1"/>
    <row r="21" spans="2:23" ht="34.5" thickBot="1">
      <c r="B21" s="114" t="s">
        <v>15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</row>
    <row r="22" spans="2:23" ht="16.5" thickBot="1">
      <c r="B22" s="117" t="s">
        <v>0</v>
      </c>
      <c r="C22" s="107"/>
      <c r="D22" s="112" t="s">
        <v>1</v>
      </c>
      <c r="E22" s="112"/>
      <c r="F22" s="112"/>
      <c r="G22" s="112"/>
      <c r="H22" s="112"/>
      <c r="I22" s="112"/>
      <c r="J22" s="5" t="s">
        <v>2</v>
      </c>
      <c r="K22" s="112" t="s">
        <v>3</v>
      </c>
      <c r="L22" s="112"/>
      <c r="M22" s="112"/>
      <c r="N22" s="5" t="s">
        <v>2</v>
      </c>
      <c r="O22" s="40" t="s">
        <v>20</v>
      </c>
      <c r="P22" s="37" t="s">
        <v>20</v>
      </c>
      <c r="Q22" s="48" t="s">
        <v>2</v>
      </c>
      <c r="R22" s="6" t="s">
        <v>5</v>
      </c>
      <c r="S22" s="49" t="s">
        <v>12</v>
      </c>
      <c r="T22" s="54" t="s">
        <v>9</v>
      </c>
      <c r="U22" s="54" t="s">
        <v>10</v>
      </c>
      <c r="V22" s="55" t="s">
        <v>11</v>
      </c>
      <c r="W22" s="9"/>
    </row>
    <row r="23" spans="2:23" ht="18.75" thickBot="1">
      <c r="B23" s="32">
        <v>1</v>
      </c>
      <c r="C23" s="14" t="s">
        <v>27</v>
      </c>
      <c r="D23" s="16">
        <v>11</v>
      </c>
      <c r="E23" s="16">
        <v>9</v>
      </c>
      <c r="F23" s="16">
        <v>4</v>
      </c>
      <c r="G23" s="16">
        <v>13</v>
      </c>
      <c r="H23" s="16">
        <v>4</v>
      </c>
      <c r="I23" s="16">
        <v>13</v>
      </c>
      <c r="J23" s="10">
        <f>COUNTIF(D23:I23,13)*2</f>
        <v>4</v>
      </c>
      <c r="K23" s="20">
        <v>2</v>
      </c>
      <c r="L23" s="20">
        <v>13</v>
      </c>
      <c r="M23" s="20">
        <v>9</v>
      </c>
      <c r="N23" s="10">
        <f>COUNTIF(K23:M23,13)*4</f>
        <v>4</v>
      </c>
      <c r="O23" s="15">
        <v>13</v>
      </c>
      <c r="P23" s="72">
        <v>13</v>
      </c>
      <c r="Q23" s="47">
        <f>COUNTIF(O23:P23,13)*6</f>
        <v>12</v>
      </c>
      <c r="R23" s="10">
        <f>SUM(J23+N23+Q23)</f>
        <v>20</v>
      </c>
      <c r="S23" s="56">
        <f>+IF(R23&lt;18,1,0)</f>
        <v>0</v>
      </c>
      <c r="T23" s="57">
        <f>COUNTIF(R23,18)*1</f>
        <v>0</v>
      </c>
      <c r="U23" s="57">
        <f>+IF(R23&gt;18,1,0)</f>
        <v>1</v>
      </c>
      <c r="V23" s="58">
        <f>SUM(S23*1+T23*2+U23*3)</f>
        <v>3</v>
      </c>
    </row>
    <row r="24" spans="2:23" ht="18.75" thickBot="1">
      <c r="B24" s="32">
        <v>2</v>
      </c>
      <c r="C24" s="43" t="s">
        <v>30</v>
      </c>
      <c r="D24" s="16">
        <v>13</v>
      </c>
      <c r="E24" s="16">
        <v>13</v>
      </c>
      <c r="F24" s="16">
        <v>13</v>
      </c>
      <c r="G24" s="16">
        <v>7</v>
      </c>
      <c r="H24" s="16">
        <v>13</v>
      </c>
      <c r="I24" s="16">
        <v>6</v>
      </c>
      <c r="J24" s="10">
        <f>COUNTIF(D24:I24,13)*2</f>
        <v>8</v>
      </c>
      <c r="K24" s="18">
        <v>13</v>
      </c>
      <c r="L24" s="18">
        <v>1</v>
      </c>
      <c r="M24" s="18">
        <v>13</v>
      </c>
      <c r="N24" s="10">
        <f>COUNTIF(K24:M24,13)*4</f>
        <v>8</v>
      </c>
      <c r="O24" s="15">
        <v>7</v>
      </c>
      <c r="P24" s="16">
        <v>9</v>
      </c>
      <c r="Q24" s="71">
        <f t="shared" ref="Q24:Q26" si="12">COUNTIF(O24:P24,13)*6</f>
        <v>0</v>
      </c>
      <c r="R24" s="47">
        <f t="shared" ref="R24:R26" si="13">SUM(J24+N24+Q24)</f>
        <v>16</v>
      </c>
      <c r="S24" s="56">
        <f t="shared" ref="S24:S26" si="14">+IF(R24&lt;18,1,0)</f>
        <v>1</v>
      </c>
      <c r="T24" s="57">
        <f t="shared" ref="T24:T26" si="15">COUNTIF(R24,18)*1</f>
        <v>0</v>
      </c>
      <c r="U24" s="57">
        <f t="shared" ref="U24:U26" si="16">+IF(R24&gt;18,1,0)</f>
        <v>0</v>
      </c>
      <c r="V24" s="58">
        <f t="shared" ref="V24:V26" si="17">SUM(S24*1+T24*2+U24*3)</f>
        <v>1</v>
      </c>
    </row>
    <row r="25" spans="2:23" ht="18.75" thickBot="1">
      <c r="B25" s="11">
        <v>3</v>
      </c>
      <c r="C25" s="44" t="s">
        <v>28</v>
      </c>
      <c r="D25" s="16">
        <v>13</v>
      </c>
      <c r="E25" s="16">
        <v>13</v>
      </c>
      <c r="F25" s="16">
        <v>4</v>
      </c>
      <c r="G25" s="16">
        <v>8</v>
      </c>
      <c r="H25" s="16">
        <v>4</v>
      </c>
      <c r="I25" s="16">
        <v>4</v>
      </c>
      <c r="J25" s="10">
        <f>COUNTIF(D25:I25,13)*2</f>
        <v>4</v>
      </c>
      <c r="K25" s="17">
        <v>13</v>
      </c>
      <c r="L25" s="17">
        <v>4</v>
      </c>
      <c r="M25" s="17">
        <v>10</v>
      </c>
      <c r="N25" s="10">
        <f>COUNTIF(K25:M25,13)*4</f>
        <v>4</v>
      </c>
      <c r="O25" s="19">
        <v>5</v>
      </c>
      <c r="P25" s="19">
        <v>5</v>
      </c>
      <c r="Q25" s="47">
        <f t="shared" si="12"/>
        <v>0</v>
      </c>
      <c r="R25" s="38">
        <f t="shared" si="13"/>
        <v>8</v>
      </c>
      <c r="S25" s="56">
        <f t="shared" si="14"/>
        <v>1</v>
      </c>
      <c r="T25" s="57">
        <f t="shared" si="15"/>
        <v>0</v>
      </c>
      <c r="U25" s="57">
        <f t="shared" si="16"/>
        <v>0</v>
      </c>
      <c r="V25" s="58">
        <f t="shared" si="17"/>
        <v>1</v>
      </c>
    </row>
    <row r="26" spans="2:23" ht="18.75" thickBot="1">
      <c r="B26" s="12">
        <v>4</v>
      </c>
      <c r="C26" s="14" t="s">
        <v>29</v>
      </c>
      <c r="D26" s="16">
        <v>12</v>
      </c>
      <c r="E26" s="16">
        <v>12</v>
      </c>
      <c r="F26" s="16">
        <v>13</v>
      </c>
      <c r="G26" s="16">
        <v>13</v>
      </c>
      <c r="H26" s="16">
        <v>13</v>
      </c>
      <c r="I26" s="16">
        <v>13</v>
      </c>
      <c r="J26" s="10">
        <f>COUNTIF(D26:I26,13)*2</f>
        <v>8</v>
      </c>
      <c r="K26" s="18">
        <v>4</v>
      </c>
      <c r="L26" s="18">
        <v>13</v>
      </c>
      <c r="M26" s="18">
        <v>13</v>
      </c>
      <c r="N26" s="10">
        <f>COUNTIF(K26:M26,13)*4</f>
        <v>8</v>
      </c>
      <c r="O26" s="16">
        <v>13</v>
      </c>
      <c r="P26" s="34">
        <v>13</v>
      </c>
      <c r="Q26" s="39">
        <f t="shared" si="12"/>
        <v>12</v>
      </c>
      <c r="R26" s="10">
        <f t="shared" si="13"/>
        <v>28</v>
      </c>
      <c r="S26" s="56">
        <f t="shared" si="14"/>
        <v>0</v>
      </c>
      <c r="T26" s="57">
        <f t="shared" si="15"/>
        <v>0</v>
      </c>
      <c r="U26" s="57">
        <f t="shared" si="16"/>
        <v>1</v>
      </c>
      <c r="V26" s="58">
        <f t="shared" si="17"/>
        <v>3</v>
      </c>
    </row>
    <row r="27" spans="2:23" ht="15.75" customHeight="1" thickBot="1">
      <c r="B27" s="32"/>
      <c r="C27" s="14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</row>
    <row r="28" spans="2:23" ht="16.5" thickBot="1"/>
    <row r="29" spans="2:23" ht="34.5" thickBot="1">
      <c r="B29" s="114" t="s">
        <v>16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  <row r="30" spans="2:23" ht="16.5" thickBot="1">
      <c r="B30" s="117" t="s">
        <v>0</v>
      </c>
      <c r="C30" s="107"/>
      <c r="D30" s="112" t="s">
        <v>1</v>
      </c>
      <c r="E30" s="112"/>
      <c r="F30" s="112"/>
      <c r="G30" s="112"/>
      <c r="H30" s="112"/>
      <c r="I30" s="112"/>
      <c r="J30" s="5" t="s">
        <v>2</v>
      </c>
      <c r="K30" s="112" t="s">
        <v>3</v>
      </c>
      <c r="L30" s="112"/>
      <c r="M30" s="112"/>
      <c r="N30" s="5" t="s">
        <v>2</v>
      </c>
      <c r="O30" s="40" t="s">
        <v>20</v>
      </c>
      <c r="P30" s="37" t="s">
        <v>20</v>
      </c>
      <c r="Q30" s="41" t="s">
        <v>2</v>
      </c>
      <c r="R30" s="6" t="s">
        <v>5</v>
      </c>
      <c r="S30" s="49" t="s">
        <v>12</v>
      </c>
      <c r="T30" s="54" t="s">
        <v>9</v>
      </c>
      <c r="U30" s="54" t="s">
        <v>10</v>
      </c>
      <c r="V30" s="55" t="s">
        <v>11</v>
      </c>
    </row>
    <row r="31" spans="2:23" ht="18.75" thickBot="1">
      <c r="B31" s="32">
        <v>1</v>
      </c>
      <c r="C31" s="14" t="s">
        <v>31</v>
      </c>
      <c r="D31" s="16"/>
      <c r="E31" s="16"/>
      <c r="F31" s="16"/>
      <c r="G31" s="16"/>
      <c r="H31" s="16"/>
      <c r="I31" s="16"/>
      <c r="J31" s="10">
        <f>COUNTIF(D31:I31,13)*2</f>
        <v>0</v>
      </c>
      <c r="K31" s="20"/>
      <c r="L31" s="20"/>
      <c r="M31" s="20"/>
      <c r="N31" s="10">
        <f>COUNTIF(K31:M31,13)*4</f>
        <v>0</v>
      </c>
      <c r="O31" s="15"/>
      <c r="P31" s="35"/>
      <c r="Q31" s="71">
        <f>COUNTIF(O31:P31,13)*6</f>
        <v>0</v>
      </c>
      <c r="R31" s="47">
        <f>SUM(J31+N31+Q31)</f>
        <v>0</v>
      </c>
      <c r="S31" s="56">
        <f>+IF(R31&lt;18,0,0)</f>
        <v>0</v>
      </c>
      <c r="T31" s="57">
        <f>COUNTIF(R31,18)*1</f>
        <v>0</v>
      </c>
      <c r="U31" s="57">
        <f>+IF(R31&gt;18,1,0)</f>
        <v>0</v>
      </c>
      <c r="V31" s="58">
        <f>SUM(S31*1+T31*2+U31*3)</f>
        <v>0</v>
      </c>
    </row>
    <row r="32" spans="2:23" ht="18.75" thickBot="1">
      <c r="B32" s="32">
        <v>2</v>
      </c>
      <c r="C32" s="14" t="s">
        <v>34</v>
      </c>
      <c r="D32" s="16">
        <v>13</v>
      </c>
      <c r="E32" s="16">
        <v>13</v>
      </c>
      <c r="F32" s="16">
        <v>13</v>
      </c>
      <c r="G32" s="16">
        <v>13</v>
      </c>
      <c r="H32" s="16">
        <v>13</v>
      </c>
      <c r="I32" s="16">
        <v>13</v>
      </c>
      <c r="J32" s="10">
        <f>COUNTIF(D32:I32,13)*2</f>
        <v>12</v>
      </c>
      <c r="K32" s="18">
        <v>13</v>
      </c>
      <c r="L32" s="18">
        <v>13</v>
      </c>
      <c r="M32" s="18">
        <v>13</v>
      </c>
      <c r="N32" s="10">
        <f>COUNTIF(K32:M32,13)*4</f>
        <v>12</v>
      </c>
      <c r="O32" s="15">
        <v>13</v>
      </c>
      <c r="P32" s="15">
        <v>13</v>
      </c>
      <c r="Q32" s="47">
        <f t="shared" ref="Q32:Q34" si="18">COUNTIF(O32:P32,13)*6</f>
        <v>12</v>
      </c>
      <c r="R32" s="38">
        <f t="shared" ref="R32:R34" si="19">SUM(J32+N32+Q32)</f>
        <v>36</v>
      </c>
      <c r="S32" s="56">
        <f>+IF(R32&lt;18,1,0)</f>
        <v>0</v>
      </c>
      <c r="T32" s="57">
        <f t="shared" ref="T32:T34" si="20">COUNTIF(R32,18)*1</f>
        <v>0</v>
      </c>
      <c r="U32" s="57">
        <f t="shared" ref="U32:U34" si="21">+IF(R32&gt;18,1,0)</f>
        <v>1</v>
      </c>
      <c r="V32" s="58">
        <f t="shared" ref="V32:V34" si="22">SUM(S32*1+T32*2+U32*3)</f>
        <v>3</v>
      </c>
    </row>
    <row r="33" spans="2:22" ht="18.75" thickBot="1">
      <c r="B33" s="11">
        <v>3</v>
      </c>
      <c r="C33" s="43" t="s">
        <v>32</v>
      </c>
      <c r="D33" s="16">
        <v>12</v>
      </c>
      <c r="E33" s="16">
        <v>13</v>
      </c>
      <c r="F33" s="16">
        <v>5</v>
      </c>
      <c r="G33" s="16">
        <v>13</v>
      </c>
      <c r="H33" s="16">
        <v>13</v>
      </c>
      <c r="I33" s="16">
        <v>11</v>
      </c>
      <c r="J33" s="10">
        <f>COUNTIF(D33:I33,13)*2</f>
        <v>6</v>
      </c>
      <c r="K33" s="17">
        <v>6</v>
      </c>
      <c r="L33" s="17">
        <v>6</v>
      </c>
      <c r="M33" s="17">
        <v>13</v>
      </c>
      <c r="N33" s="10">
        <f>COUNTIF(K33:M33,13)*4</f>
        <v>4</v>
      </c>
      <c r="O33" s="19">
        <v>11</v>
      </c>
      <c r="P33" s="19">
        <v>13</v>
      </c>
      <c r="Q33" s="47">
        <f t="shared" si="18"/>
        <v>6</v>
      </c>
      <c r="R33" s="10">
        <f t="shared" si="19"/>
        <v>16</v>
      </c>
      <c r="S33" s="56">
        <f t="shared" ref="S33:S34" si="23">+IF(R33&lt;18,1,0)</f>
        <v>1</v>
      </c>
      <c r="T33" s="57">
        <f t="shared" si="20"/>
        <v>0</v>
      </c>
      <c r="U33" s="57">
        <f t="shared" si="21"/>
        <v>0</v>
      </c>
      <c r="V33" s="58">
        <f t="shared" si="22"/>
        <v>1</v>
      </c>
    </row>
    <row r="34" spans="2:22" ht="18.75" thickBot="1">
      <c r="B34" s="12">
        <v>4</v>
      </c>
      <c r="C34" s="44" t="s">
        <v>33</v>
      </c>
      <c r="D34" s="16">
        <v>13</v>
      </c>
      <c r="E34" s="16">
        <v>8</v>
      </c>
      <c r="F34" s="16">
        <v>13</v>
      </c>
      <c r="G34" s="16">
        <v>6</v>
      </c>
      <c r="H34" s="16">
        <v>7</v>
      </c>
      <c r="I34" s="16">
        <v>13</v>
      </c>
      <c r="J34" s="10">
        <f>COUNTIF(D34:I34,13)*2</f>
        <v>6</v>
      </c>
      <c r="K34" s="18">
        <v>13</v>
      </c>
      <c r="L34" s="18">
        <v>13</v>
      </c>
      <c r="M34" s="18">
        <v>4</v>
      </c>
      <c r="N34" s="10">
        <f>COUNTIF(K34:M34,13)*4</f>
        <v>8</v>
      </c>
      <c r="O34" s="16">
        <v>13</v>
      </c>
      <c r="P34" s="34">
        <v>10</v>
      </c>
      <c r="Q34" s="39">
        <f t="shared" si="18"/>
        <v>6</v>
      </c>
      <c r="R34" s="10">
        <f t="shared" si="19"/>
        <v>20</v>
      </c>
      <c r="S34" s="56">
        <f t="shared" si="23"/>
        <v>0</v>
      </c>
      <c r="T34" s="57">
        <f t="shared" si="20"/>
        <v>0</v>
      </c>
      <c r="U34" s="57">
        <f t="shared" si="21"/>
        <v>1</v>
      </c>
      <c r="V34" s="58">
        <f t="shared" si="22"/>
        <v>3</v>
      </c>
    </row>
    <row r="35" spans="2:22" ht="17.25" customHeight="1" thickBot="1">
      <c r="B35" s="32"/>
      <c r="C35" s="14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</row>
  </sheetData>
  <sheetProtection password="C326" sheet="1" objects="1" scenarios="1"/>
  <protectedRanges>
    <protectedRange sqref="D7:I10 K7:M10 O7:P10 O31:P34 D15:I18 K15:M18 O15:P18 D23:I26 K23:M26 O23:P26 D31:I34 K31:M34" name="Plage1_1"/>
  </protectedRanges>
  <mergeCells count="22">
    <mergeCell ref="D35:R35"/>
    <mergeCell ref="D27:R27"/>
    <mergeCell ref="B29:R29"/>
    <mergeCell ref="B30:C30"/>
    <mergeCell ref="D30:I30"/>
    <mergeCell ref="K30:M30"/>
    <mergeCell ref="D19:R19"/>
    <mergeCell ref="B21:R21"/>
    <mergeCell ref="B22:C22"/>
    <mergeCell ref="D22:I22"/>
    <mergeCell ref="K22:M22"/>
    <mergeCell ref="D11:R11"/>
    <mergeCell ref="B13:R13"/>
    <mergeCell ref="B14:C14"/>
    <mergeCell ref="D14:I14"/>
    <mergeCell ref="K14:M14"/>
    <mergeCell ref="B1:R1"/>
    <mergeCell ref="B3:R3"/>
    <mergeCell ref="B5:R5"/>
    <mergeCell ref="B6:C6"/>
    <mergeCell ref="D6:I6"/>
    <mergeCell ref="K6:M6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W35"/>
  <sheetViews>
    <sheetView topLeftCell="A11" workbookViewId="0">
      <selection activeCell="P26" sqref="P26"/>
    </sheetView>
  </sheetViews>
  <sheetFormatPr baseColWidth="10" defaultRowHeight="15.75"/>
  <cols>
    <col min="1" max="1" width="1.28515625" customWidth="1"/>
    <col min="2" max="2" width="5" style="1" customWidth="1"/>
    <col min="3" max="3" width="32.42578125" bestFit="1" customWidth="1"/>
    <col min="4" max="9" width="5.42578125" customWidth="1"/>
    <col min="10" max="10" width="9.7109375" customWidth="1"/>
    <col min="11" max="11" width="4.7109375" customWidth="1"/>
    <col min="12" max="12" width="4.85546875" customWidth="1"/>
    <col min="13" max="13" width="4.42578125" customWidth="1"/>
    <col min="14" max="14" width="9.7109375" customWidth="1"/>
    <col min="15" max="15" width="6.85546875" style="21" customWidth="1"/>
    <col min="16" max="16" width="6" style="21" customWidth="1"/>
    <col min="17" max="18" width="9.7109375" customWidth="1"/>
    <col min="19" max="19" width="5.7109375" style="21" customWidth="1"/>
    <col min="20" max="20" width="6" style="21" customWidth="1"/>
    <col min="21" max="21" width="5.140625" style="21" customWidth="1"/>
    <col min="22" max="22" width="8" style="21" bestFit="1" customWidth="1"/>
  </cols>
  <sheetData>
    <row r="1" spans="2:22" ht="39" customHeight="1" thickBot="1">
      <c r="B1" s="100" t="s">
        <v>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2:22" ht="16.5" thickBot="1"/>
    <row r="3" spans="2:22" ht="25.5" customHeight="1" thickBot="1">
      <c r="B3" s="103" t="s">
        <v>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5" spans="2:22" ht="28.5" customHeight="1" thickBot="1">
      <c r="B5" s="97" t="s">
        <v>17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69"/>
      <c r="T5" s="70"/>
      <c r="U5" s="70"/>
      <c r="V5" s="70"/>
    </row>
    <row r="6" spans="2:22" s="42" customFormat="1" ht="21" customHeight="1" thickBot="1">
      <c r="B6" s="106" t="s">
        <v>0</v>
      </c>
      <c r="C6" s="107"/>
      <c r="D6" s="108" t="s">
        <v>1</v>
      </c>
      <c r="E6" s="109"/>
      <c r="F6" s="109"/>
      <c r="G6" s="109"/>
      <c r="H6" s="109"/>
      <c r="I6" s="109"/>
      <c r="J6" s="5" t="s">
        <v>2</v>
      </c>
      <c r="K6" s="110" t="s">
        <v>3</v>
      </c>
      <c r="L6" s="111"/>
      <c r="M6" s="108"/>
      <c r="N6" s="5" t="s">
        <v>2</v>
      </c>
      <c r="O6" s="13" t="s">
        <v>19</v>
      </c>
      <c r="P6" s="68" t="s">
        <v>20</v>
      </c>
      <c r="Q6" s="48" t="s">
        <v>2</v>
      </c>
      <c r="R6" s="6" t="s">
        <v>5</v>
      </c>
      <c r="S6" s="80" t="s">
        <v>12</v>
      </c>
      <c r="T6" s="66" t="s">
        <v>9</v>
      </c>
      <c r="U6" s="66" t="s">
        <v>10</v>
      </c>
      <c r="V6" s="67" t="s">
        <v>11</v>
      </c>
    </row>
    <row r="7" spans="2:22" ht="21" customHeight="1" thickBot="1">
      <c r="B7" s="13">
        <v>1</v>
      </c>
      <c r="C7" s="14" t="s">
        <v>21</v>
      </c>
      <c r="D7" s="81">
        <v>13</v>
      </c>
      <c r="E7" s="15">
        <v>2</v>
      </c>
      <c r="F7" s="15">
        <v>10</v>
      </c>
      <c r="G7" s="15">
        <v>12</v>
      </c>
      <c r="H7" s="15">
        <v>12</v>
      </c>
      <c r="I7" s="15">
        <v>13</v>
      </c>
      <c r="J7" s="38">
        <f>COUNTIF(D7:I7,13)*2</f>
        <v>4</v>
      </c>
      <c r="K7" s="17">
        <v>8</v>
      </c>
      <c r="L7" s="17">
        <v>8</v>
      </c>
      <c r="M7" s="17">
        <v>9</v>
      </c>
      <c r="N7" s="38">
        <f>COUNTIF(K7:M7,13)*4</f>
        <v>0</v>
      </c>
      <c r="O7" s="15">
        <v>7</v>
      </c>
      <c r="P7" s="72">
        <v>1</v>
      </c>
      <c r="Q7" s="73">
        <f>COUNTIF(O7:P7,13)*6</f>
        <v>0</v>
      </c>
      <c r="R7" s="77">
        <f>SUM(J7+N7+Q7)</f>
        <v>4</v>
      </c>
      <c r="S7" s="60">
        <f>+IF(R7&lt;18,1,0)</f>
        <v>1</v>
      </c>
      <c r="T7" s="60">
        <f>COUNTIF(R7,18)*1</f>
        <v>0</v>
      </c>
      <c r="U7" s="60">
        <f>+IF(R7&gt;18,1,0)</f>
        <v>0</v>
      </c>
      <c r="V7" s="65">
        <f>SUM(S7*1+T7*2+U7*3)</f>
        <v>1</v>
      </c>
    </row>
    <row r="8" spans="2:22" ht="21" customHeight="1" thickBot="1">
      <c r="B8" s="32">
        <v>2</v>
      </c>
      <c r="C8" s="43" t="s">
        <v>22</v>
      </c>
      <c r="D8" s="82">
        <v>10</v>
      </c>
      <c r="E8" s="16">
        <v>13</v>
      </c>
      <c r="F8" s="16">
        <v>13</v>
      </c>
      <c r="G8" s="16">
        <v>13</v>
      </c>
      <c r="H8" s="16">
        <v>13</v>
      </c>
      <c r="I8" s="16">
        <v>10</v>
      </c>
      <c r="J8" s="10">
        <f>COUNTIF(D8:I8,13)*2</f>
        <v>8</v>
      </c>
      <c r="K8" s="18">
        <v>13</v>
      </c>
      <c r="L8" s="18">
        <v>13</v>
      </c>
      <c r="M8" s="18">
        <v>13</v>
      </c>
      <c r="N8" s="10">
        <f>COUNTIF(K8:M8,13)*4</f>
        <v>12</v>
      </c>
      <c r="O8" s="15">
        <v>13</v>
      </c>
      <c r="P8" s="16">
        <v>13</v>
      </c>
      <c r="Q8" s="47">
        <f t="shared" ref="Q8:Q10" si="0">COUNTIF(O8:P8,13)*6</f>
        <v>12</v>
      </c>
      <c r="R8" s="78">
        <f t="shared" ref="R8:R10" si="1">SUM(J8+N8+Q8)</f>
        <v>32</v>
      </c>
      <c r="S8" s="60">
        <f t="shared" ref="S8:S10" si="2">+IF(R8&lt;18,1,0)</f>
        <v>0</v>
      </c>
      <c r="T8" s="60">
        <f t="shared" ref="T8:T10" si="3">COUNTIF(R8,18)*1</f>
        <v>0</v>
      </c>
      <c r="U8" s="60">
        <f t="shared" ref="U8:U10" si="4">+IF(R8&gt;18,1,0)</f>
        <v>1</v>
      </c>
      <c r="V8" s="65">
        <f t="shared" ref="V8:V10" si="5">SUM(S8*1+T8*2+U8*3)</f>
        <v>3</v>
      </c>
    </row>
    <row r="9" spans="2:22" ht="21" customHeight="1" thickBot="1">
      <c r="B9" s="11">
        <v>3</v>
      </c>
      <c r="C9" s="14" t="s">
        <v>6</v>
      </c>
      <c r="D9" s="82">
        <v>4</v>
      </c>
      <c r="E9" s="16">
        <v>13</v>
      </c>
      <c r="F9" s="16">
        <v>13</v>
      </c>
      <c r="G9" s="16">
        <v>13</v>
      </c>
      <c r="H9" s="16">
        <v>13</v>
      </c>
      <c r="I9" s="16">
        <v>13</v>
      </c>
      <c r="J9" s="10">
        <f>COUNTIF(D9:I9,13)*2</f>
        <v>10</v>
      </c>
      <c r="K9" s="17">
        <v>13</v>
      </c>
      <c r="L9" s="17">
        <v>13</v>
      </c>
      <c r="M9" s="17">
        <v>13</v>
      </c>
      <c r="N9" s="10">
        <f>COUNTIF(K9:M9,13)*4</f>
        <v>12</v>
      </c>
      <c r="O9" s="19">
        <v>13</v>
      </c>
      <c r="P9" s="19">
        <v>9</v>
      </c>
      <c r="Q9" s="71">
        <f t="shared" si="0"/>
        <v>6</v>
      </c>
      <c r="R9" s="63">
        <f t="shared" si="1"/>
        <v>28</v>
      </c>
      <c r="S9" s="60">
        <f t="shared" si="2"/>
        <v>0</v>
      </c>
      <c r="T9" s="60">
        <f t="shared" si="3"/>
        <v>0</v>
      </c>
      <c r="U9" s="60">
        <f t="shared" si="4"/>
        <v>1</v>
      </c>
      <c r="V9" s="65">
        <f t="shared" si="5"/>
        <v>3</v>
      </c>
    </row>
    <row r="10" spans="2:22" ht="21" customHeight="1" thickBot="1">
      <c r="B10" s="12">
        <v>4</v>
      </c>
      <c r="C10" s="43" t="s">
        <v>23</v>
      </c>
      <c r="D10" s="82">
        <v>13</v>
      </c>
      <c r="E10" s="16">
        <v>11</v>
      </c>
      <c r="F10" s="16">
        <v>4</v>
      </c>
      <c r="G10" s="16">
        <v>11</v>
      </c>
      <c r="H10" s="16">
        <v>2</v>
      </c>
      <c r="I10" s="16">
        <v>11</v>
      </c>
      <c r="J10" s="10">
        <f>COUNTIF(D10:I10,13)*2</f>
        <v>2</v>
      </c>
      <c r="K10" s="18">
        <v>4</v>
      </c>
      <c r="L10" s="18">
        <v>3</v>
      </c>
      <c r="M10" s="18">
        <v>8</v>
      </c>
      <c r="N10" s="10">
        <f>COUNTIF(K10:M10,13)*4</f>
        <v>0</v>
      </c>
      <c r="O10" s="16">
        <v>4</v>
      </c>
      <c r="P10" s="34">
        <v>13</v>
      </c>
      <c r="Q10" s="47">
        <f t="shared" si="0"/>
        <v>6</v>
      </c>
      <c r="R10" s="63">
        <f t="shared" si="1"/>
        <v>8</v>
      </c>
      <c r="S10" s="60">
        <f t="shared" si="2"/>
        <v>1</v>
      </c>
      <c r="T10" s="60">
        <f t="shared" si="3"/>
        <v>0</v>
      </c>
      <c r="U10" s="60">
        <f t="shared" si="4"/>
        <v>0</v>
      </c>
      <c r="V10" s="65">
        <f t="shared" si="5"/>
        <v>1</v>
      </c>
    </row>
    <row r="11" spans="2:22" ht="17.25" customHeight="1" thickBot="1">
      <c r="B11" s="32"/>
      <c r="C11" s="36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2:22" ht="18" customHeight="1">
      <c r="Q12" s="9"/>
    </row>
    <row r="13" spans="2:22" ht="31.5" customHeight="1" thickBot="1">
      <c r="B13" s="97" t="s">
        <v>18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2:22" ht="21" customHeight="1" thickBot="1">
      <c r="B14" s="106" t="s">
        <v>0</v>
      </c>
      <c r="C14" s="107"/>
      <c r="D14" s="112" t="s">
        <v>1</v>
      </c>
      <c r="E14" s="112"/>
      <c r="F14" s="112"/>
      <c r="G14" s="112"/>
      <c r="H14" s="112"/>
      <c r="I14" s="112"/>
      <c r="J14" s="46" t="s">
        <v>2</v>
      </c>
      <c r="K14" s="113" t="s">
        <v>3</v>
      </c>
      <c r="L14" s="113"/>
      <c r="M14" s="113"/>
      <c r="N14" s="46" t="s">
        <v>2</v>
      </c>
      <c r="O14" s="32" t="s">
        <v>20</v>
      </c>
      <c r="P14" s="45" t="s">
        <v>20</v>
      </c>
      <c r="Q14" s="48" t="s">
        <v>2</v>
      </c>
      <c r="R14" s="79" t="s">
        <v>5</v>
      </c>
      <c r="S14" s="49" t="s">
        <v>12</v>
      </c>
      <c r="T14" s="54" t="s">
        <v>9</v>
      </c>
      <c r="U14" s="54" t="s">
        <v>10</v>
      </c>
      <c r="V14" s="55" t="s">
        <v>11</v>
      </c>
    </row>
    <row r="15" spans="2:22" ht="21" customHeight="1" thickBot="1">
      <c r="B15" s="13">
        <v>1</v>
      </c>
      <c r="C15" s="43" t="s">
        <v>24</v>
      </c>
      <c r="D15" s="15">
        <v>11</v>
      </c>
      <c r="E15" s="15">
        <v>4</v>
      </c>
      <c r="F15" s="15">
        <v>13</v>
      </c>
      <c r="G15" s="15">
        <v>4</v>
      </c>
      <c r="H15" s="15">
        <v>13</v>
      </c>
      <c r="I15" s="15">
        <v>8</v>
      </c>
      <c r="J15" s="47">
        <f>COUNTIF(D15:I15,13)*2</f>
        <v>4</v>
      </c>
      <c r="K15" s="18">
        <v>13</v>
      </c>
      <c r="L15" s="18">
        <v>10</v>
      </c>
      <c r="M15" s="18">
        <v>13</v>
      </c>
      <c r="N15" s="47">
        <f>COUNTIF(K15:M15,13)*4</f>
        <v>8</v>
      </c>
      <c r="O15" s="15">
        <v>13</v>
      </c>
      <c r="P15" s="76">
        <v>8</v>
      </c>
      <c r="Q15" s="47">
        <f>COUNTIF(O15:P15,13)*6</f>
        <v>6</v>
      </c>
      <c r="R15" s="74">
        <f>SUM(J15+N15+Q15)</f>
        <v>18</v>
      </c>
      <c r="S15" s="56">
        <f>+IF(R15&lt;18,1,0)</f>
        <v>0</v>
      </c>
      <c r="T15" s="57">
        <f>COUNTIF(R15,18)*1</f>
        <v>1</v>
      </c>
      <c r="U15" s="57">
        <f>+IF(R15&gt;18,1,0)</f>
        <v>0</v>
      </c>
      <c r="V15" s="58">
        <f>SUM(S15*1+T15*2+U15*3)</f>
        <v>2</v>
      </c>
    </row>
    <row r="16" spans="2:22" ht="21" customHeight="1" thickBot="1">
      <c r="B16" s="32">
        <v>2</v>
      </c>
      <c r="C16" s="44" t="s">
        <v>26</v>
      </c>
      <c r="D16" s="16">
        <v>13</v>
      </c>
      <c r="E16" s="16">
        <v>13</v>
      </c>
      <c r="F16" s="16">
        <v>5</v>
      </c>
      <c r="G16" s="16">
        <v>13</v>
      </c>
      <c r="H16" s="16">
        <v>4</v>
      </c>
      <c r="I16" s="16">
        <v>13</v>
      </c>
      <c r="J16" s="10">
        <f>COUNTIF(D16:I16,13)*2</f>
        <v>8</v>
      </c>
      <c r="K16" s="18">
        <v>7</v>
      </c>
      <c r="L16" s="18">
        <v>13</v>
      </c>
      <c r="M16" s="18">
        <v>9</v>
      </c>
      <c r="N16" s="10">
        <f>COUNTIF(K16:M16,13)*4</f>
        <v>4</v>
      </c>
      <c r="O16" s="15">
        <v>9</v>
      </c>
      <c r="P16" s="16">
        <v>13</v>
      </c>
      <c r="Q16" s="75">
        <f t="shared" ref="Q16:Q18" si="6">COUNTIF(O16:P16,13)*6</f>
        <v>6</v>
      </c>
      <c r="R16" s="47">
        <f t="shared" ref="R16:R18" si="7">SUM(J16+N16+Q16)</f>
        <v>18</v>
      </c>
      <c r="S16" s="56">
        <f t="shared" ref="S16:S18" si="8">+IF(R16&lt;18,1,0)</f>
        <v>0</v>
      </c>
      <c r="T16" s="57">
        <f t="shared" ref="T16:T18" si="9">COUNTIF(R16,18)*1</f>
        <v>1</v>
      </c>
      <c r="U16" s="57">
        <f t="shared" ref="U16:U18" si="10">+IF(R16&gt;18,1,0)</f>
        <v>0</v>
      </c>
      <c r="V16" s="58">
        <f t="shared" ref="V16:V18" si="11">SUM(S16*1+T16*2+U16*3)</f>
        <v>2</v>
      </c>
    </row>
    <row r="17" spans="2:23" ht="21" customHeight="1" thickBot="1">
      <c r="B17" s="11">
        <v>3</v>
      </c>
      <c r="C17" s="14" t="s">
        <v>25</v>
      </c>
      <c r="D17" s="16">
        <v>13</v>
      </c>
      <c r="E17" s="16">
        <v>5</v>
      </c>
      <c r="F17" s="16">
        <v>13</v>
      </c>
      <c r="G17" s="16">
        <v>8</v>
      </c>
      <c r="H17" s="16">
        <v>8</v>
      </c>
      <c r="I17" s="16">
        <v>13</v>
      </c>
      <c r="J17" s="10">
        <f>COUNTIF(D17:I17,13)*2</f>
        <v>6</v>
      </c>
      <c r="K17" s="17">
        <v>13</v>
      </c>
      <c r="L17" s="17">
        <v>13</v>
      </c>
      <c r="M17" s="17">
        <v>13</v>
      </c>
      <c r="N17" s="10">
        <f>COUNTIF(K17:M17,13)*4</f>
        <v>12</v>
      </c>
      <c r="O17" s="19">
        <v>9</v>
      </c>
      <c r="P17" s="19">
        <v>1</v>
      </c>
      <c r="Q17" s="47">
        <f t="shared" si="6"/>
        <v>0</v>
      </c>
      <c r="R17" s="73">
        <f t="shared" si="7"/>
        <v>18</v>
      </c>
      <c r="S17" s="56">
        <f t="shared" si="8"/>
        <v>0</v>
      </c>
      <c r="T17" s="57">
        <f t="shared" si="9"/>
        <v>1</v>
      </c>
      <c r="U17" s="57">
        <f t="shared" si="10"/>
        <v>0</v>
      </c>
      <c r="V17" s="58">
        <f t="shared" si="11"/>
        <v>2</v>
      </c>
    </row>
    <row r="18" spans="2:23" ht="21" customHeight="1" thickBot="1">
      <c r="B18" s="12">
        <v>4</v>
      </c>
      <c r="C18" s="44" t="s">
        <v>13</v>
      </c>
      <c r="D18" s="16">
        <v>9</v>
      </c>
      <c r="E18" s="16">
        <v>13</v>
      </c>
      <c r="F18" s="16">
        <v>8</v>
      </c>
      <c r="G18" s="16">
        <v>13</v>
      </c>
      <c r="H18" s="16">
        <v>13</v>
      </c>
      <c r="I18" s="16">
        <v>10</v>
      </c>
      <c r="J18" s="10">
        <f>COUNTIF(D18:I18,13)*2</f>
        <v>6</v>
      </c>
      <c r="K18" s="18">
        <v>11</v>
      </c>
      <c r="L18" s="18">
        <v>8</v>
      </c>
      <c r="M18" s="18">
        <v>1</v>
      </c>
      <c r="N18" s="10">
        <f>COUNTIF(K18:M18,13)*4</f>
        <v>0</v>
      </c>
      <c r="O18" s="16">
        <v>13</v>
      </c>
      <c r="P18" s="34">
        <v>13</v>
      </c>
      <c r="Q18" s="47">
        <f t="shared" si="6"/>
        <v>12</v>
      </c>
      <c r="R18" s="38">
        <f t="shared" si="7"/>
        <v>18</v>
      </c>
      <c r="S18" s="56">
        <f t="shared" si="8"/>
        <v>0</v>
      </c>
      <c r="T18" s="57">
        <f t="shared" si="9"/>
        <v>1</v>
      </c>
      <c r="U18" s="57">
        <f t="shared" si="10"/>
        <v>0</v>
      </c>
      <c r="V18" s="62">
        <f t="shared" si="11"/>
        <v>2</v>
      </c>
    </row>
    <row r="19" spans="2:23" ht="15" customHeight="1" thickBot="1">
      <c r="B19" s="32"/>
      <c r="C19" s="1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51"/>
      <c r="U19" s="53"/>
      <c r="V19" s="53"/>
      <c r="W19" s="9"/>
    </row>
    <row r="20" spans="2:23" ht="16.5" thickBot="1"/>
    <row r="21" spans="2:23" ht="34.5" thickBot="1">
      <c r="B21" s="114" t="s">
        <v>15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</row>
    <row r="22" spans="2:23" ht="16.5" thickBot="1">
      <c r="B22" s="117" t="s">
        <v>0</v>
      </c>
      <c r="C22" s="107"/>
      <c r="D22" s="112" t="s">
        <v>1</v>
      </c>
      <c r="E22" s="112"/>
      <c r="F22" s="112"/>
      <c r="G22" s="112"/>
      <c r="H22" s="112"/>
      <c r="I22" s="112"/>
      <c r="J22" s="5" t="s">
        <v>2</v>
      </c>
      <c r="K22" s="112" t="s">
        <v>3</v>
      </c>
      <c r="L22" s="112"/>
      <c r="M22" s="112"/>
      <c r="N22" s="5" t="s">
        <v>2</v>
      </c>
      <c r="O22" s="40" t="s">
        <v>20</v>
      </c>
      <c r="P22" s="37" t="s">
        <v>20</v>
      </c>
      <c r="Q22" s="48" t="s">
        <v>2</v>
      </c>
      <c r="R22" s="6" t="s">
        <v>5</v>
      </c>
      <c r="S22" s="49" t="s">
        <v>12</v>
      </c>
      <c r="T22" s="54" t="s">
        <v>9</v>
      </c>
      <c r="U22" s="54" t="s">
        <v>10</v>
      </c>
      <c r="V22" s="55" t="s">
        <v>11</v>
      </c>
      <c r="W22" s="9"/>
    </row>
    <row r="23" spans="2:23" ht="18.75" thickBot="1">
      <c r="B23" s="32">
        <v>1</v>
      </c>
      <c r="C23" s="14" t="s">
        <v>27</v>
      </c>
      <c r="D23" s="16">
        <v>12</v>
      </c>
      <c r="E23" s="16">
        <v>8</v>
      </c>
      <c r="F23" s="16">
        <v>7</v>
      </c>
      <c r="G23" s="16">
        <v>13</v>
      </c>
      <c r="H23" s="16">
        <v>13</v>
      </c>
      <c r="I23" s="16">
        <v>12</v>
      </c>
      <c r="J23" s="10">
        <f>COUNTIF(D23:I23,13)*2</f>
        <v>4</v>
      </c>
      <c r="K23" s="20">
        <v>8</v>
      </c>
      <c r="L23" s="20">
        <v>13</v>
      </c>
      <c r="M23" s="20">
        <v>11</v>
      </c>
      <c r="N23" s="10">
        <f>COUNTIF(K23:M23,13)*4</f>
        <v>4</v>
      </c>
      <c r="O23" s="15"/>
      <c r="P23" s="72"/>
      <c r="Q23" s="47">
        <f>COUNTIF(O23:P23,13)*6</f>
        <v>0</v>
      </c>
      <c r="R23" s="10">
        <f>SUM(J23+N23+Q23)</f>
        <v>8</v>
      </c>
      <c r="S23" s="56">
        <f>+IF(R23&lt;18,1,0)</f>
        <v>1</v>
      </c>
      <c r="T23" s="57">
        <f>COUNTIF(R23,18)*1</f>
        <v>0</v>
      </c>
      <c r="U23" s="57">
        <f>+IF(R23&gt;18,1,0)</f>
        <v>0</v>
      </c>
      <c r="V23" s="58">
        <f>SUM(S23*1+T23*2+U23*3)</f>
        <v>1</v>
      </c>
    </row>
    <row r="24" spans="2:23" ht="18.75" thickBot="1">
      <c r="B24" s="32">
        <v>2</v>
      </c>
      <c r="C24" s="43" t="s">
        <v>29</v>
      </c>
      <c r="D24" s="16">
        <v>13</v>
      </c>
      <c r="E24" s="16">
        <v>13</v>
      </c>
      <c r="F24" s="16">
        <v>13</v>
      </c>
      <c r="G24" s="16">
        <v>10</v>
      </c>
      <c r="H24" s="16">
        <v>7</v>
      </c>
      <c r="I24" s="16">
        <v>12</v>
      </c>
      <c r="J24" s="10">
        <f>COUNTIF(D24:I24,13)*2</f>
        <v>6</v>
      </c>
      <c r="K24" s="18">
        <v>13</v>
      </c>
      <c r="L24" s="18">
        <v>8</v>
      </c>
      <c r="M24" s="18">
        <v>13</v>
      </c>
      <c r="N24" s="10">
        <f>COUNTIF(K24:M24,13)*4</f>
        <v>8</v>
      </c>
      <c r="O24" s="15"/>
      <c r="P24" s="16"/>
      <c r="Q24" s="71">
        <f t="shared" ref="Q24:Q26" si="12">COUNTIF(O24:P24,13)*6</f>
        <v>0</v>
      </c>
      <c r="R24" s="47">
        <f t="shared" ref="R24:R26" si="13">SUM(J24+N24+Q24)</f>
        <v>14</v>
      </c>
      <c r="S24" s="56">
        <f t="shared" ref="S24:S26" si="14">+IF(R24&lt;18,1,0)</f>
        <v>1</v>
      </c>
      <c r="T24" s="57">
        <f t="shared" ref="T24:T26" si="15">COUNTIF(R24,18)*1</f>
        <v>0</v>
      </c>
      <c r="U24" s="57">
        <f t="shared" ref="U24:U26" si="16">+IF(R24&gt;18,1,0)</f>
        <v>0</v>
      </c>
      <c r="V24" s="58">
        <f t="shared" ref="V24:V26" si="17">SUM(S24*1+T24*2+U24*3)</f>
        <v>1</v>
      </c>
    </row>
    <row r="25" spans="2:23" ht="18.75" thickBot="1">
      <c r="B25" s="11">
        <v>3</v>
      </c>
      <c r="C25" s="44" t="s">
        <v>28</v>
      </c>
      <c r="D25" s="16">
        <v>13</v>
      </c>
      <c r="E25" s="16">
        <v>4</v>
      </c>
      <c r="F25" s="16">
        <v>13</v>
      </c>
      <c r="G25" s="16">
        <v>6</v>
      </c>
      <c r="H25" s="16">
        <v>11</v>
      </c>
      <c r="I25" s="16">
        <v>13</v>
      </c>
      <c r="J25" s="10">
        <f>COUNTIF(D25:I25,13)*2</f>
        <v>6</v>
      </c>
      <c r="K25" s="17">
        <v>3</v>
      </c>
      <c r="L25" s="17">
        <v>4</v>
      </c>
      <c r="M25" s="17">
        <v>12</v>
      </c>
      <c r="N25" s="10">
        <f>COUNTIF(K25:M25,13)*4</f>
        <v>0</v>
      </c>
      <c r="O25" s="19">
        <v>13</v>
      </c>
      <c r="P25" s="19">
        <v>0</v>
      </c>
      <c r="Q25" s="47">
        <f t="shared" si="12"/>
        <v>6</v>
      </c>
      <c r="R25" s="38">
        <f t="shared" si="13"/>
        <v>12</v>
      </c>
      <c r="S25" s="56">
        <f t="shared" si="14"/>
        <v>1</v>
      </c>
      <c r="T25" s="57">
        <f t="shared" si="15"/>
        <v>0</v>
      </c>
      <c r="U25" s="57">
        <f t="shared" si="16"/>
        <v>0</v>
      </c>
      <c r="V25" s="58">
        <f t="shared" si="17"/>
        <v>1</v>
      </c>
    </row>
    <row r="26" spans="2:23" ht="18.75" thickBot="1">
      <c r="B26" s="12">
        <v>4</v>
      </c>
      <c r="C26" s="14" t="s">
        <v>30</v>
      </c>
      <c r="D26" s="16">
        <v>11</v>
      </c>
      <c r="E26" s="16">
        <v>13</v>
      </c>
      <c r="F26" s="16">
        <v>12</v>
      </c>
      <c r="G26" s="16">
        <v>13</v>
      </c>
      <c r="H26" s="16">
        <v>13</v>
      </c>
      <c r="I26" s="16">
        <v>10</v>
      </c>
      <c r="J26" s="10">
        <f>COUNTIF(D26:I26,13)*2</f>
        <v>6</v>
      </c>
      <c r="K26" s="18">
        <v>13</v>
      </c>
      <c r="L26" s="18">
        <v>13</v>
      </c>
      <c r="M26" s="18">
        <v>13</v>
      </c>
      <c r="N26" s="10">
        <f>COUNTIF(K26:M26,13)*4</f>
        <v>12</v>
      </c>
      <c r="O26" s="16">
        <v>11</v>
      </c>
      <c r="P26" s="34">
        <v>13</v>
      </c>
      <c r="Q26" s="39">
        <f t="shared" si="12"/>
        <v>6</v>
      </c>
      <c r="R26" s="10">
        <f t="shared" si="13"/>
        <v>24</v>
      </c>
      <c r="S26" s="56">
        <f t="shared" si="14"/>
        <v>0</v>
      </c>
      <c r="T26" s="57">
        <f t="shared" si="15"/>
        <v>0</v>
      </c>
      <c r="U26" s="57">
        <f t="shared" si="16"/>
        <v>1</v>
      </c>
      <c r="V26" s="58">
        <f t="shared" si="17"/>
        <v>3</v>
      </c>
    </row>
    <row r="27" spans="2:23" ht="15.75" customHeight="1" thickBot="1">
      <c r="B27" s="32"/>
      <c r="C27" s="14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</row>
    <row r="28" spans="2:23" ht="16.5" thickBot="1"/>
    <row r="29" spans="2:23" ht="34.5" thickBot="1">
      <c r="B29" s="114" t="s">
        <v>16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  <row r="30" spans="2:23" ht="16.5" thickBot="1">
      <c r="B30" s="117" t="s">
        <v>0</v>
      </c>
      <c r="C30" s="107"/>
      <c r="D30" s="112" t="s">
        <v>1</v>
      </c>
      <c r="E30" s="112"/>
      <c r="F30" s="112"/>
      <c r="G30" s="112"/>
      <c r="H30" s="112"/>
      <c r="I30" s="112"/>
      <c r="J30" s="5" t="s">
        <v>2</v>
      </c>
      <c r="K30" s="112" t="s">
        <v>3</v>
      </c>
      <c r="L30" s="112"/>
      <c r="M30" s="112"/>
      <c r="N30" s="5" t="s">
        <v>2</v>
      </c>
      <c r="O30" s="40" t="s">
        <v>20</v>
      </c>
      <c r="P30" s="37" t="s">
        <v>20</v>
      </c>
      <c r="Q30" s="41" t="s">
        <v>2</v>
      </c>
      <c r="R30" s="6" t="s">
        <v>5</v>
      </c>
      <c r="S30" s="49" t="s">
        <v>12</v>
      </c>
      <c r="T30" s="54" t="s">
        <v>9</v>
      </c>
      <c r="U30" s="54" t="s">
        <v>10</v>
      </c>
      <c r="V30" s="55" t="s">
        <v>11</v>
      </c>
    </row>
    <row r="31" spans="2:23" ht="18.75" thickBot="1">
      <c r="B31" s="32">
        <v>1</v>
      </c>
      <c r="C31" s="14" t="s">
        <v>31</v>
      </c>
      <c r="D31" s="16"/>
      <c r="E31" s="16"/>
      <c r="F31" s="16"/>
      <c r="G31" s="16"/>
      <c r="H31" s="16"/>
      <c r="I31" s="16"/>
      <c r="J31" s="10">
        <f>COUNTIF(D31:I31,13)*2</f>
        <v>0</v>
      </c>
      <c r="K31" s="20"/>
      <c r="L31" s="20"/>
      <c r="M31" s="20"/>
      <c r="N31" s="10">
        <f>COUNTIF(K31:M31,13)*4</f>
        <v>0</v>
      </c>
      <c r="O31" s="15"/>
      <c r="P31" s="35"/>
      <c r="Q31" s="71">
        <f>COUNTIF(O31:P31,13)*6</f>
        <v>0</v>
      </c>
      <c r="R31" s="47">
        <f>SUM(J31+N31+Q31)</f>
        <v>0</v>
      </c>
      <c r="S31" s="56">
        <f>+IF(R31&lt;18,0,0)</f>
        <v>0</v>
      </c>
      <c r="T31" s="57">
        <f>COUNTIF(R31,18)*1</f>
        <v>0</v>
      </c>
      <c r="U31" s="57">
        <f>+IF(R31&gt;18,1,0)</f>
        <v>0</v>
      </c>
      <c r="V31" s="58">
        <f>SUM(S31*1+T31*2+U31*3)</f>
        <v>0</v>
      </c>
    </row>
    <row r="32" spans="2:23" ht="18.75" thickBot="1">
      <c r="B32" s="32">
        <v>2</v>
      </c>
      <c r="C32" s="44" t="s">
        <v>33</v>
      </c>
      <c r="D32" s="16">
        <v>13</v>
      </c>
      <c r="E32" s="16">
        <v>13</v>
      </c>
      <c r="F32" s="16">
        <v>13</v>
      </c>
      <c r="G32" s="16">
        <v>13</v>
      </c>
      <c r="H32" s="16">
        <v>13</v>
      </c>
      <c r="I32" s="16">
        <v>13</v>
      </c>
      <c r="J32" s="10">
        <f>COUNTIF(D32:I32,13)*2</f>
        <v>12</v>
      </c>
      <c r="K32" s="18">
        <v>13</v>
      </c>
      <c r="L32" s="18">
        <v>13</v>
      </c>
      <c r="M32" s="18">
        <v>13</v>
      </c>
      <c r="N32" s="10">
        <f>COUNTIF(K32:M32,13)*4</f>
        <v>12</v>
      </c>
      <c r="O32" s="15">
        <v>13</v>
      </c>
      <c r="P32" s="15">
        <v>13</v>
      </c>
      <c r="Q32" s="47">
        <f t="shared" ref="Q32:Q34" si="18">COUNTIF(O32:P32,13)*6</f>
        <v>12</v>
      </c>
      <c r="R32" s="38">
        <f t="shared" ref="R32:R34" si="19">SUM(J32+N32+Q32)</f>
        <v>36</v>
      </c>
      <c r="S32" s="56">
        <f>+IF(R32&lt;18,1,0)</f>
        <v>0</v>
      </c>
      <c r="T32" s="57">
        <f t="shared" ref="T32:T34" si="20">COUNTIF(R32,18)*1</f>
        <v>0</v>
      </c>
      <c r="U32" s="57">
        <f t="shared" ref="U32:U34" si="21">+IF(R32&gt;18,1,0)</f>
        <v>1</v>
      </c>
      <c r="V32" s="58">
        <f t="shared" ref="V32:V34" si="22">SUM(S32*1+T32*2+U32*3)</f>
        <v>3</v>
      </c>
    </row>
    <row r="33" spans="2:22" ht="18.75" thickBot="1">
      <c r="B33" s="11">
        <v>3</v>
      </c>
      <c r="C33" s="43" t="s">
        <v>32</v>
      </c>
      <c r="D33" s="16"/>
      <c r="E33" s="16"/>
      <c r="F33" s="16"/>
      <c r="G33" s="16"/>
      <c r="H33" s="16"/>
      <c r="I33" s="16"/>
      <c r="J33" s="10">
        <f>COUNTIF(D33:I33,13)*2</f>
        <v>0</v>
      </c>
      <c r="K33" s="17"/>
      <c r="L33" s="17"/>
      <c r="M33" s="17"/>
      <c r="N33" s="10">
        <f>COUNTIF(K33:M33,13)*4</f>
        <v>0</v>
      </c>
      <c r="O33" s="19"/>
      <c r="P33" s="19"/>
      <c r="Q33" s="47">
        <f t="shared" si="18"/>
        <v>0</v>
      </c>
      <c r="R33" s="10">
        <f t="shared" si="19"/>
        <v>0</v>
      </c>
      <c r="S33" s="56">
        <f t="shared" ref="S33:S34" si="23">+IF(R33&lt;18,1,0)</f>
        <v>1</v>
      </c>
      <c r="T33" s="57">
        <f t="shared" si="20"/>
        <v>0</v>
      </c>
      <c r="U33" s="57">
        <f t="shared" si="21"/>
        <v>0</v>
      </c>
      <c r="V33" s="58">
        <f t="shared" si="22"/>
        <v>1</v>
      </c>
    </row>
    <row r="34" spans="2:22" ht="18.75" thickBot="1">
      <c r="B34" s="12">
        <v>4</v>
      </c>
      <c r="C34" s="14" t="s">
        <v>34</v>
      </c>
      <c r="D34" s="16">
        <v>13</v>
      </c>
      <c r="E34" s="16">
        <v>13</v>
      </c>
      <c r="F34" s="16">
        <v>13</v>
      </c>
      <c r="G34" s="16">
        <v>13</v>
      </c>
      <c r="H34" s="16">
        <v>13</v>
      </c>
      <c r="I34" s="16">
        <v>13</v>
      </c>
      <c r="J34" s="10">
        <f>COUNTIF(D34:I34,13)*2</f>
        <v>12</v>
      </c>
      <c r="K34" s="18">
        <v>13</v>
      </c>
      <c r="L34" s="18">
        <v>13</v>
      </c>
      <c r="M34" s="18">
        <v>13</v>
      </c>
      <c r="N34" s="10">
        <f>COUNTIF(K34:M34,13)*4</f>
        <v>12</v>
      </c>
      <c r="O34" s="16">
        <v>13</v>
      </c>
      <c r="P34" s="34">
        <v>13</v>
      </c>
      <c r="Q34" s="39">
        <f t="shared" si="18"/>
        <v>12</v>
      </c>
      <c r="R34" s="10">
        <f t="shared" si="19"/>
        <v>36</v>
      </c>
      <c r="S34" s="56">
        <f t="shared" si="23"/>
        <v>0</v>
      </c>
      <c r="T34" s="57">
        <f t="shared" si="20"/>
        <v>0</v>
      </c>
      <c r="U34" s="57">
        <f t="shared" si="21"/>
        <v>1</v>
      </c>
      <c r="V34" s="58">
        <f t="shared" si="22"/>
        <v>3</v>
      </c>
    </row>
    <row r="35" spans="2:22" ht="17.25" customHeight="1" thickBot="1">
      <c r="B35" s="32"/>
      <c r="C35" s="14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</row>
  </sheetData>
  <sheetProtection password="C326" sheet="1" objects="1" scenarios="1"/>
  <protectedRanges>
    <protectedRange sqref="D7:I10 K7:M10 O7:P10 O31:P34 D15:I18 K15:M18 O15:P18 D23:I26 K23:M26 O23:P26 D31:I34 K31:M34" name="Plage1_1_1"/>
  </protectedRanges>
  <mergeCells count="22">
    <mergeCell ref="D35:R35"/>
    <mergeCell ref="D27:R27"/>
    <mergeCell ref="B29:R29"/>
    <mergeCell ref="B30:C30"/>
    <mergeCell ref="D30:I30"/>
    <mergeCell ref="K30:M30"/>
    <mergeCell ref="D19:R19"/>
    <mergeCell ref="B21:R21"/>
    <mergeCell ref="B22:C22"/>
    <mergeCell ref="D22:I22"/>
    <mergeCell ref="K22:M22"/>
    <mergeCell ref="D11:R11"/>
    <mergeCell ref="B13:R13"/>
    <mergeCell ref="B14:C14"/>
    <mergeCell ref="D14:I14"/>
    <mergeCell ref="K14:M14"/>
    <mergeCell ref="B1:R1"/>
    <mergeCell ref="B3:R3"/>
    <mergeCell ref="B5:R5"/>
    <mergeCell ref="B6:C6"/>
    <mergeCell ref="D6:I6"/>
    <mergeCell ref="K6:M6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W35"/>
  <sheetViews>
    <sheetView topLeftCell="A19" workbookViewId="0">
      <selection activeCell="T32" sqref="T32"/>
    </sheetView>
  </sheetViews>
  <sheetFormatPr baseColWidth="10" defaultRowHeight="15.75"/>
  <cols>
    <col min="1" max="1" width="1.28515625" customWidth="1"/>
    <col min="2" max="2" width="5" style="1" customWidth="1"/>
    <col min="3" max="3" width="24.85546875" bestFit="1" customWidth="1"/>
    <col min="4" max="9" width="5.42578125" customWidth="1"/>
    <col min="10" max="10" width="9.7109375" customWidth="1"/>
    <col min="11" max="11" width="4.7109375" customWidth="1"/>
    <col min="12" max="12" width="4.85546875" customWidth="1"/>
    <col min="13" max="13" width="4.42578125" customWidth="1"/>
    <col min="14" max="14" width="9.7109375" customWidth="1"/>
    <col min="15" max="15" width="6.85546875" style="21" customWidth="1"/>
    <col min="16" max="16" width="6" style="21" customWidth="1"/>
    <col min="17" max="18" width="9.7109375" customWidth="1"/>
    <col min="19" max="19" width="5.7109375" style="21" customWidth="1"/>
    <col min="20" max="20" width="6" style="21" customWidth="1"/>
    <col min="21" max="21" width="5.140625" style="21" customWidth="1"/>
    <col min="22" max="22" width="8" style="21" bestFit="1" customWidth="1"/>
  </cols>
  <sheetData>
    <row r="1" spans="2:22" ht="39" customHeight="1" thickBot="1">
      <c r="B1" s="100" t="s">
        <v>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2:22" ht="16.5" thickBot="1"/>
    <row r="3" spans="2:22" ht="25.5" customHeight="1" thickBot="1">
      <c r="B3" s="103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5" spans="2:22" ht="28.5" customHeight="1" thickBot="1">
      <c r="B5" s="97" t="s">
        <v>17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69"/>
      <c r="T5" s="70"/>
      <c r="U5" s="70"/>
      <c r="V5" s="70"/>
    </row>
    <row r="6" spans="2:22" s="42" customFormat="1" ht="21" customHeight="1" thickBot="1">
      <c r="B6" s="106" t="s">
        <v>0</v>
      </c>
      <c r="C6" s="107"/>
      <c r="D6" s="108" t="s">
        <v>1</v>
      </c>
      <c r="E6" s="109"/>
      <c r="F6" s="109"/>
      <c r="G6" s="109"/>
      <c r="H6" s="109"/>
      <c r="I6" s="109"/>
      <c r="J6" s="5" t="s">
        <v>2</v>
      </c>
      <c r="K6" s="110" t="s">
        <v>3</v>
      </c>
      <c r="L6" s="111"/>
      <c r="M6" s="108"/>
      <c r="N6" s="5" t="s">
        <v>2</v>
      </c>
      <c r="O6" s="13" t="s">
        <v>19</v>
      </c>
      <c r="P6" s="68" t="s">
        <v>20</v>
      </c>
      <c r="Q6" s="48" t="s">
        <v>2</v>
      </c>
      <c r="R6" s="6" t="s">
        <v>5</v>
      </c>
      <c r="S6" s="80" t="s">
        <v>12</v>
      </c>
      <c r="T6" s="66" t="s">
        <v>9</v>
      </c>
      <c r="U6" s="66" t="s">
        <v>10</v>
      </c>
      <c r="V6" s="67" t="s">
        <v>11</v>
      </c>
    </row>
    <row r="7" spans="2:22" ht="21" customHeight="1" thickBot="1">
      <c r="B7" s="13">
        <v>1</v>
      </c>
      <c r="C7" s="14"/>
      <c r="D7" s="81"/>
      <c r="E7" s="15"/>
      <c r="F7" s="15"/>
      <c r="G7" s="15"/>
      <c r="H7" s="15"/>
      <c r="I7" s="15"/>
      <c r="J7" s="38">
        <f>COUNTIF(D7:I7,13)*2</f>
        <v>0</v>
      </c>
      <c r="K7" s="17"/>
      <c r="L7" s="17"/>
      <c r="M7" s="17"/>
      <c r="N7" s="38">
        <f>COUNTIF(K7:M7,13)*4</f>
        <v>0</v>
      </c>
      <c r="O7" s="15"/>
      <c r="P7" s="72"/>
      <c r="Q7" s="73">
        <f>COUNTIF(O7:P7,13)*6</f>
        <v>0</v>
      </c>
      <c r="R7" s="77">
        <f>SUM(J7+N7+Q7)</f>
        <v>0</v>
      </c>
      <c r="S7" s="60">
        <f>+IF(R7&lt;12,0,0)</f>
        <v>0</v>
      </c>
      <c r="T7" s="60">
        <f>COUNTIF(R7,12)*1</f>
        <v>0</v>
      </c>
      <c r="U7" s="60">
        <f>+IF(R7&gt;12,1,0)</f>
        <v>0</v>
      </c>
      <c r="V7" s="65">
        <f>SUM(S7*1+T7*2+U7*3)</f>
        <v>0</v>
      </c>
    </row>
    <row r="8" spans="2:22" ht="21" customHeight="1" thickBot="1">
      <c r="B8" s="32">
        <v>2</v>
      </c>
      <c r="C8" s="43"/>
      <c r="D8" s="82"/>
      <c r="E8" s="16"/>
      <c r="F8" s="16"/>
      <c r="G8" s="16"/>
      <c r="H8" s="16"/>
      <c r="I8" s="16"/>
      <c r="J8" s="10">
        <f>COUNTIF(D8:I8,13)*2</f>
        <v>0</v>
      </c>
      <c r="K8" s="18"/>
      <c r="L8" s="18"/>
      <c r="M8" s="18"/>
      <c r="N8" s="10">
        <f>COUNTIF(K8:M8,13)*4</f>
        <v>0</v>
      </c>
      <c r="O8" s="15"/>
      <c r="P8" s="16"/>
      <c r="Q8" s="47">
        <f t="shared" ref="Q8:Q10" si="0">COUNTIF(O8:P8,13)*6</f>
        <v>0</v>
      </c>
      <c r="R8" s="78">
        <f t="shared" ref="R8:R10" si="1">SUM(J8+N8+Q8)</f>
        <v>0</v>
      </c>
      <c r="S8" s="60">
        <f t="shared" ref="S8:S10" si="2">+IF(R8&lt;12,0,0)</f>
        <v>0</v>
      </c>
      <c r="T8" s="60">
        <f t="shared" ref="T8:T10" si="3">COUNTIF(R8,12)*1</f>
        <v>0</v>
      </c>
      <c r="U8" s="60">
        <f t="shared" ref="U8:U10" si="4">+IF(R8&gt;12,1,0)</f>
        <v>0</v>
      </c>
      <c r="V8" s="65">
        <f t="shared" ref="V8:V10" si="5">SUM(S8*1+T8*2+U8*3)</f>
        <v>0</v>
      </c>
    </row>
    <row r="9" spans="2:22" ht="21" customHeight="1" thickBot="1">
      <c r="B9" s="11">
        <v>3</v>
      </c>
      <c r="C9" s="14"/>
      <c r="D9" s="82"/>
      <c r="E9" s="16"/>
      <c r="F9" s="16"/>
      <c r="G9" s="16"/>
      <c r="H9" s="16"/>
      <c r="I9" s="16"/>
      <c r="J9" s="10">
        <f>COUNTIF(D9:I9,13)*2</f>
        <v>0</v>
      </c>
      <c r="K9" s="17"/>
      <c r="L9" s="17"/>
      <c r="M9" s="17"/>
      <c r="N9" s="10">
        <f>COUNTIF(K9:M9,13)*4</f>
        <v>0</v>
      </c>
      <c r="O9" s="19"/>
      <c r="P9" s="19"/>
      <c r="Q9" s="71">
        <f t="shared" si="0"/>
        <v>0</v>
      </c>
      <c r="R9" s="63">
        <f t="shared" si="1"/>
        <v>0</v>
      </c>
      <c r="S9" s="64">
        <f t="shared" si="2"/>
        <v>0</v>
      </c>
      <c r="T9" s="60">
        <f t="shared" si="3"/>
        <v>0</v>
      </c>
      <c r="U9" s="60">
        <f t="shared" si="4"/>
        <v>0</v>
      </c>
      <c r="V9" s="65">
        <f t="shared" si="5"/>
        <v>0</v>
      </c>
    </row>
    <row r="10" spans="2:22" ht="21" customHeight="1" thickBot="1">
      <c r="B10" s="12">
        <v>4</v>
      </c>
      <c r="C10" s="43"/>
      <c r="D10" s="82"/>
      <c r="E10" s="16"/>
      <c r="F10" s="16"/>
      <c r="G10" s="16"/>
      <c r="H10" s="16"/>
      <c r="I10" s="16"/>
      <c r="J10" s="10">
        <f>COUNTIF(D10:I10,13)*2</f>
        <v>0</v>
      </c>
      <c r="K10" s="18"/>
      <c r="L10" s="18"/>
      <c r="M10" s="18"/>
      <c r="N10" s="10">
        <f>COUNTIF(K10:M10,13)*4</f>
        <v>0</v>
      </c>
      <c r="O10" s="16"/>
      <c r="P10" s="34"/>
      <c r="Q10" s="47">
        <f t="shared" si="0"/>
        <v>0</v>
      </c>
      <c r="R10" s="63">
        <f t="shared" si="1"/>
        <v>0</v>
      </c>
      <c r="S10" s="64">
        <f t="shared" si="2"/>
        <v>0</v>
      </c>
      <c r="T10" s="60">
        <f t="shared" si="3"/>
        <v>0</v>
      </c>
      <c r="U10" s="60">
        <f t="shared" si="4"/>
        <v>0</v>
      </c>
      <c r="V10" s="65">
        <f t="shared" si="5"/>
        <v>0</v>
      </c>
    </row>
    <row r="11" spans="2:22" ht="17.25" customHeight="1" thickBot="1">
      <c r="B11" s="32"/>
      <c r="C11" s="36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2:22" ht="18" customHeight="1">
      <c r="Q12" s="9"/>
    </row>
    <row r="13" spans="2:22" ht="31.5" customHeight="1" thickBot="1">
      <c r="B13" s="97" t="s">
        <v>18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2:22" ht="21" customHeight="1" thickBot="1">
      <c r="B14" s="106" t="s">
        <v>0</v>
      </c>
      <c r="C14" s="107"/>
      <c r="D14" s="112" t="s">
        <v>1</v>
      </c>
      <c r="E14" s="112"/>
      <c r="F14" s="112"/>
      <c r="G14" s="112"/>
      <c r="H14" s="112"/>
      <c r="I14" s="112"/>
      <c r="J14" s="46" t="s">
        <v>2</v>
      </c>
      <c r="K14" s="113" t="s">
        <v>3</v>
      </c>
      <c r="L14" s="113"/>
      <c r="M14" s="113"/>
      <c r="N14" s="46" t="s">
        <v>2</v>
      </c>
      <c r="O14" s="32" t="s">
        <v>20</v>
      </c>
      <c r="P14" s="45" t="s">
        <v>20</v>
      </c>
      <c r="Q14" s="48" t="s">
        <v>2</v>
      </c>
      <c r="R14" s="79" t="s">
        <v>5</v>
      </c>
      <c r="S14" s="49" t="s">
        <v>12</v>
      </c>
      <c r="T14" s="54" t="s">
        <v>9</v>
      </c>
      <c r="U14" s="54" t="s">
        <v>10</v>
      </c>
      <c r="V14" s="55" t="s">
        <v>11</v>
      </c>
    </row>
    <row r="15" spans="2:22" ht="21" customHeight="1" thickBot="1">
      <c r="B15" s="13">
        <v>1</v>
      </c>
      <c r="C15" s="43"/>
      <c r="D15" s="15"/>
      <c r="E15" s="15"/>
      <c r="F15" s="15"/>
      <c r="G15" s="15"/>
      <c r="H15" s="15"/>
      <c r="I15" s="15"/>
      <c r="J15" s="47">
        <f>COUNTIF(D15:I15,13)*2</f>
        <v>0</v>
      </c>
      <c r="K15" s="18"/>
      <c r="L15" s="18"/>
      <c r="M15" s="18"/>
      <c r="N15" s="47">
        <f>COUNTIF(K15:M15,13)*4</f>
        <v>0</v>
      </c>
      <c r="O15" s="15"/>
      <c r="P15" s="76"/>
      <c r="Q15" s="47">
        <f>COUNTIF(O15:P15,13)*6</f>
        <v>0</v>
      </c>
      <c r="R15" s="74">
        <f>SUM(J15+N15+Q15)</f>
        <v>0</v>
      </c>
      <c r="S15" s="56">
        <f>+IF(R15&lt;12,0,0)</f>
        <v>0</v>
      </c>
      <c r="T15" s="57">
        <f>COUNTIF(R15,12)*1</f>
        <v>0</v>
      </c>
      <c r="U15" s="57">
        <f>+IF(R15&gt;12,1,0)</f>
        <v>0</v>
      </c>
      <c r="V15" s="58">
        <f>SUM(S15*1+T15*2+U15*3)</f>
        <v>0</v>
      </c>
    </row>
    <row r="16" spans="2:22" ht="21" customHeight="1" thickBot="1">
      <c r="B16" s="32">
        <v>2</v>
      </c>
      <c r="C16" s="43"/>
      <c r="D16" s="16"/>
      <c r="E16" s="16"/>
      <c r="F16" s="16"/>
      <c r="G16" s="16"/>
      <c r="H16" s="16"/>
      <c r="I16" s="16"/>
      <c r="J16" s="10">
        <f>COUNTIF(D16:I16,13)*2</f>
        <v>0</v>
      </c>
      <c r="K16" s="18"/>
      <c r="L16" s="18"/>
      <c r="M16" s="18"/>
      <c r="N16" s="10">
        <f>COUNTIF(K16:M16,13)*4</f>
        <v>0</v>
      </c>
      <c r="O16" s="15"/>
      <c r="P16" s="16"/>
      <c r="Q16" s="75">
        <f t="shared" ref="Q16:Q18" si="6">COUNTIF(O16:P16,13)*6</f>
        <v>0</v>
      </c>
      <c r="R16" s="47">
        <f t="shared" ref="R16:R18" si="7">SUM(J16+N16+Q16)</f>
        <v>0</v>
      </c>
      <c r="S16" s="56">
        <f t="shared" ref="S16:S18" si="8">+IF(R16&lt;12,0,0)</f>
        <v>0</v>
      </c>
      <c r="T16" s="57">
        <f t="shared" ref="T16:T18" si="9">COUNTIF(R16,12)*1</f>
        <v>0</v>
      </c>
      <c r="U16" s="57">
        <f t="shared" ref="U16:U18" si="10">+IF(R16&gt;12,1,0)</f>
        <v>0</v>
      </c>
      <c r="V16" s="58">
        <f t="shared" ref="V16:V18" si="11">SUM(S16*1+T16*2+U16*3)</f>
        <v>0</v>
      </c>
    </row>
    <row r="17" spans="2:23" ht="21" customHeight="1" thickBot="1">
      <c r="B17" s="11">
        <v>3</v>
      </c>
      <c r="C17" s="14"/>
      <c r="D17" s="16"/>
      <c r="E17" s="16"/>
      <c r="F17" s="16"/>
      <c r="G17" s="16"/>
      <c r="H17" s="16"/>
      <c r="I17" s="16"/>
      <c r="J17" s="10">
        <f>COUNTIF(D17:I17,13)*2</f>
        <v>0</v>
      </c>
      <c r="K17" s="17"/>
      <c r="L17" s="17"/>
      <c r="M17" s="17"/>
      <c r="N17" s="10">
        <f>COUNTIF(K17:M17,13)*4</f>
        <v>0</v>
      </c>
      <c r="O17" s="19"/>
      <c r="P17" s="19"/>
      <c r="Q17" s="47">
        <f t="shared" si="6"/>
        <v>0</v>
      </c>
      <c r="R17" s="73">
        <f t="shared" si="7"/>
        <v>0</v>
      </c>
      <c r="S17" s="56">
        <f t="shared" si="8"/>
        <v>0</v>
      </c>
      <c r="T17" s="57">
        <f t="shared" si="9"/>
        <v>0</v>
      </c>
      <c r="U17" s="57">
        <f t="shared" si="10"/>
        <v>0</v>
      </c>
      <c r="V17" s="58">
        <f t="shared" si="11"/>
        <v>0</v>
      </c>
    </row>
    <row r="18" spans="2:23" ht="21" customHeight="1" thickBot="1">
      <c r="B18" s="12">
        <v>4</v>
      </c>
      <c r="C18" s="44"/>
      <c r="D18" s="16"/>
      <c r="E18" s="16"/>
      <c r="F18" s="16"/>
      <c r="G18" s="16"/>
      <c r="H18" s="16"/>
      <c r="I18" s="16"/>
      <c r="J18" s="10">
        <f>COUNTIF(D18:I18,13)*2</f>
        <v>0</v>
      </c>
      <c r="K18" s="18"/>
      <c r="L18" s="18"/>
      <c r="M18" s="18"/>
      <c r="N18" s="10">
        <f>COUNTIF(K18:M18,13)*4</f>
        <v>0</v>
      </c>
      <c r="O18" s="16"/>
      <c r="P18" s="34"/>
      <c r="Q18" s="47">
        <f t="shared" si="6"/>
        <v>0</v>
      </c>
      <c r="R18" s="38">
        <f t="shared" si="7"/>
        <v>0</v>
      </c>
      <c r="S18" s="59">
        <f t="shared" si="8"/>
        <v>0</v>
      </c>
      <c r="T18" s="60">
        <f t="shared" si="9"/>
        <v>0</v>
      </c>
      <c r="U18" s="61">
        <f t="shared" si="10"/>
        <v>0</v>
      </c>
      <c r="V18" s="62">
        <f t="shared" si="11"/>
        <v>0</v>
      </c>
    </row>
    <row r="19" spans="2:23" ht="15" customHeight="1" thickBot="1">
      <c r="B19" s="32"/>
      <c r="C19" s="1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51"/>
      <c r="U19" s="53"/>
      <c r="V19" s="53"/>
      <c r="W19" s="9"/>
    </row>
    <row r="20" spans="2:23" ht="16.5" thickBot="1"/>
    <row r="21" spans="2:23" ht="34.5" thickBot="1">
      <c r="B21" s="114" t="s">
        <v>15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</row>
    <row r="22" spans="2:23" ht="16.5" thickBot="1">
      <c r="B22" s="117" t="s">
        <v>0</v>
      </c>
      <c r="C22" s="107"/>
      <c r="D22" s="112" t="s">
        <v>1</v>
      </c>
      <c r="E22" s="112"/>
      <c r="F22" s="112"/>
      <c r="G22" s="112"/>
      <c r="H22" s="112"/>
      <c r="I22" s="112"/>
      <c r="J22" s="5" t="s">
        <v>2</v>
      </c>
      <c r="K22" s="112" t="s">
        <v>3</v>
      </c>
      <c r="L22" s="112"/>
      <c r="M22" s="112"/>
      <c r="N22" s="5" t="s">
        <v>2</v>
      </c>
      <c r="O22" s="40" t="s">
        <v>20</v>
      </c>
      <c r="P22" s="37" t="s">
        <v>20</v>
      </c>
      <c r="Q22" s="48" t="s">
        <v>2</v>
      </c>
      <c r="R22" s="6" t="s">
        <v>5</v>
      </c>
      <c r="S22" s="49" t="s">
        <v>12</v>
      </c>
      <c r="T22" s="54" t="s">
        <v>9</v>
      </c>
      <c r="U22" s="54" t="s">
        <v>10</v>
      </c>
      <c r="V22" s="55" t="s">
        <v>11</v>
      </c>
      <c r="W22" s="9"/>
    </row>
    <row r="23" spans="2:23" ht="18.75" thickBot="1">
      <c r="B23" s="32">
        <v>1</v>
      </c>
      <c r="C23" s="14"/>
      <c r="D23" s="16"/>
      <c r="E23" s="16"/>
      <c r="F23" s="16"/>
      <c r="G23" s="16"/>
      <c r="H23" s="16"/>
      <c r="I23" s="16"/>
      <c r="J23" s="10">
        <f>COUNTIF(D23:I23,13)*2</f>
        <v>0</v>
      </c>
      <c r="K23" s="20"/>
      <c r="L23" s="20"/>
      <c r="M23" s="20"/>
      <c r="N23" s="10">
        <f>COUNTIF(K23:M23,13)*4</f>
        <v>0</v>
      </c>
      <c r="O23" s="15"/>
      <c r="P23" s="72"/>
      <c r="Q23" s="47">
        <f>COUNTIF(O23:P23,13)*6</f>
        <v>0</v>
      </c>
      <c r="R23" s="10">
        <f>SUM(J23+N23+Q23)</f>
        <v>0</v>
      </c>
      <c r="S23" s="56">
        <f>+IF(R23&lt;12,0,0)</f>
        <v>0</v>
      </c>
      <c r="T23" s="57">
        <f>COUNTIF(R23,12)*1</f>
        <v>0</v>
      </c>
      <c r="U23" s="57">
        <f>+IF(R23&gt;12,1,0)</f>
        <v>0</v>
      </c>
      <c r="V23" s="58">
        <f>SUM(S23*1+T23*2+U23*3)</f>
        <v>0</v>
      </c>
    </row>
    <row r="24" spans="2:23" ht="18.75" thickBot="1">
      <c r="B24" s="32">
        <v>2</v>
      </c>
      <c r="C24" s="43"/>
      <c r="D24" s="16"/>
      <c r="E24" s="16"/>
      <c r="F24" s="16"/>
      <c r="G24" s="16"/>
      <c r="H24" s="16"/>
      <c r="I24" s="16"/>
      <c r="J24" s="10">
        <f>COUNTIF(D24:I24,13)*2</f>
        <v>0</v>
      </c>
      <c r="K24" s="18"/>
      <c r="L24" s="18"/>
      <c r="M24" s="18"/>
      <c r="N24" s="10">
        <f>COUNTIF(K24:M24,13)*4</f>
        <v>0</v>
      </c>
      <c r="O24" s="15"/>
      <c r="P24" s="16"/>
      <c r="Q24" s="71">
        <f t="shared" ref="Q24:Q26" si="12">COUNTIF(O24:P24,13)*6</f>
        <v>0</v>
      </c>
      <c r="R24" s="47">
        <f t="shared" ref="R24:R26" si="13">SUM(J24+N24+Q24)</f>
        <v>0</v>
      </c>
      <c r="S24" s="56">
        <f t="shared" ref="S24:S26" si="14">+IF(R24&lt;12,0,0)</f>
        <v>0</v>
      </c>
      <c r="T24" s="57">
        <f t="shared" ref="T24:T26" si="15">COUNTIF(R24,12)*1</f>
        <v>0</v>
      </c>
      <c r="U24" s="57">
        <f t="shared" ref="U24:U26" si="16">+IF(R24&gt;12,1,0)</f>
        <v>0</v>
      </c>
      <c r="V24" s="58">
        <f t="shared" ref="V24:V26" si="17">SUM(S24*1+T24*2+U24*3)</f>
        <v>0</v>
      </c>
    </row>
    <row r="25" spans="2:23" ht="18.75" thickBot="1">
      <c r="B25" s="11">
        <v>3</v>
      </c>
      <c r="C25" s="44"/>
      <c r="D25" s="16"/>
      <c r="E25" s="16"/>
      <c r="F25" s="16"/>
      <c r="G25" s="16"/>
      <c r="H25" s="16"/>
      <c r="I25" s="16"/>
      <c r="J25" s="10">
        <f>COUNTIF(D25:I25,13)*2</f>
        <v>0</v>
      </c>
      <c r="K25" s="17"/>
      <c r="L25" s="17"/>
      <c r="M25" s="17"/>
      <c r="N25" s="10">
        <f>COUNTIF(K25:M25,13)*4</f>
        <v>0</v>
      </c>
      <c r="O25" s="19"/>
      <c r="P25" s="19"/>
      <c r="Q25" s="47">
        <f t="shared" si="12"/>
        <v>0</v>
      </c>
      <c r="R25" s="38">
        <f t="shared" si="13"/>
        <v>0</v>
      </c>
      <c r="S25" s="56">
        <f t="shared" si="14"/>
        <v>0</v>
      </c>
      <c r="T25" s="57">
        <f t="shared" si="15"/>
        <v>0</v>
      </c>
      <c r="U25" s="57">
        <f t="shared" si="16"/>
        <v>0</v>
      </c>
      <c r="V25" s="58">
        <f t="shared" si="17"/>
        <v>0</v>
      </c>
    </row>
    <row r="26" spans="2:23" ht="18.75" thickBot="1">
      <c r="B26" s="12">
        <v>4</v>
      </c>
      <c r="C26" s="14"/>
      <c r="D26" s="16"/>
      <c r="E26" s="16"/>
      <c r="F26" s="16"/>
      <c r="G26" s="16"/>
      <c r="H26" s="16"/>
      <c r="I26" s="16"/>
      <c r="J26" s="10">
        <f>COUNTIF(D26:I26,13)*2</f>
        <v>0</v>
      </c>
      <c r="K26" s="18"/>
      <c r="L26" s="18"/>
      <c r="M26" s="18"/>
      <c r="N26" s="10">
        <f>COUNTIF(K26:M26,13)*4</f>
        <v>0</v>
      </c>
      <c r="O26" s="16"/>
      <c r="P26" s="34"/>
      <c r="Q26" s="39">
        <f t="shared" si="12"/>
        <v>0</v>
      </c>
      <c r="R26" s="10">
        <f t="shared" si="13"/>
        <v>0</v>
      </c>
      <c r="S26" s="56">
        <f t="shared" si="14"/>
        <v>0</v>
      </c>
      <c r="T26" s="57">
        <f t="shared" si="15"/>
        <v>0</v>
      </c>
      <c r="U26" s="57">
        <f t="shared" si="16"/>
        <v>0</v>
      </c>
      <c r="V26" s="58">
        <f t="shared" si="17"/>
        <v>0</v>
      </c>
    </row>
    <row r="27" spans="2:23" ht="15.75" customHeight="1" thickBot="1">
      <c r="B27" s="32"/>
      <c r="C27" s="14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</row>
    <row r="28" spans="2:23" ht="16.5" thickBot="1"/>
    <row r="29" spans="2:23" ht="34.5" thickBot="1">
      <c r="B29" s="114" t="s">
        <v>16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  <row r="30" spans="2:23" ht="16.5" thickBot="1">
      <c r="B30" s="117" t="s">
        <v>0</v>
      </c>
      <c r="C30" s="107"/>
      <c r="D30" s="112" t="s">
        <v>1</v>
      </c>
      <c r="E30" s="112"/>
      <c r="F30" s="112"/>
      <c r="G30" s="112"/>
      <c r="H30" s="112"/>
      <c r="I30" s="112"/>
      <c r="J30" s="5" t="s">
        <v>2</v>
      </c>
      <c r="K30" s="112" t="s">
        <v>3</v>
      </c>
      <c r="L30" s="112"/>
      <c r="M30" s="112"/>
      <c r="N30" s="5" t="s">
        <v>2</v>
      </c>
      <c r="O30" s="40" t="s">
        <v>20</v>
      </c>
      <c r="P30" s="37" t="s">
        <v>20</v>
      </c>
      <c r="Q30" s="41" t="s">
        <v>2</v>
      </c>
      <c r="R30" s="6" t="s">
        <v>5</v>
      </c>
      <c r="S30" s="49" t="s">
        <v>12</v>
      </c>
      <c r="T30" s="54" t="s">
        <v>9</v>
      </c>
      <c r="U30" s="54" t="s">
        <v>10</v>
      </c>
      <c r="V30" s="55" t="s">
        <v>11</v>
      </c>
    </row>
    <row r="31" spans="2:23" ht="18.75" thickBot="1">
      <c r="B31" s="32">
        <v>1</v>
      </c>
      <c r="C31" s="14"/>
      <c r="D31" s="16"/>
      <c r="E31" s="16"/>
      <c r="F31" s="16"/>
      <c r="G31" s="16"/>
      <c r="H31" s="16"/>
      <c r="I31" s="16"/>
      <c r="J31" s="10">
        <f>COUNTIF(D31:I31,13)*2</f>
        <v>0</v>
      </c>
      <c r="K31" s="20"/>
      <c r="L31" s="20"/>
      <c r="M31" s="20"/>
      <c r="N31" s="10">
        <f>COUNTIF(K31:M31,13)*4</f>
        <v>0</v>
      </c>
      <c r="O31" s="15"/>
      <c r="P31" s="35"/>
      <c r="Q31" s="71">
        <f>COUNTIF(O31:P31,13)*6</f>
        <v>0</v>
      </c>
      <c r="R31" s="47">
        <f>SUM(J31+N31+Q31)</f>
        <v>0</v>
      </c>
      <c r="S31" s="56">
        <f>+IF(R31&lt;12,0,0)</f>
        <v>0</v>
      </c>
      <c r="T31" s="57">
        <f>COUNTIF(R31,12)*1</f>
        <v>0</v>
      </c>
      <c r="U31" s="57">
        <f>+IF(R31&gt;12,1,0)</f>
        <v>0</v>
      </c>
      <c r="V31" s="58">
        <f>SUM(S31*1+T31*2+U31*3)</f>
        <v>0</v>
      </c>
    </row>
    <row r="32" spans="2:23" ht="18.75" thickBot="1">
      <c r="B32" s="32">
        <v>2</v>
      </c>
      <c r="C32" s="43"/>
      <c r="D32" s="16"/>
      <c r="E32" s="16"/>
      <c r="F32" s="16"/>
      <c r="G32" s="16"/>
      <c r="H32" s="16"/>
      <c r="I32" s="16"/>
      <c r="J32" s="10">
        <f>COUNTIF(D32:I32,13)*2</f>
        <v>0</v>
      </c>
      <c r="K32" s="18"/>
      <c r="L32" s="18"/>
      <c r="M32" s="18"/>
      <c r="N32" s="10">
        <f>COUNTIF(K32:M32,13)*4</f>
        <v>0</v>
      </c>
      <c r="O32" s="15"/>
      <c r="P32" s="15"/>
      <c r="Q32" s="47">
        <f t="shared" ref="Q32:Q34" si="18">COUNTIF(O32:P32,13)*6</f>
        <v>0</v>
      </c>
      <c r="R32" s="38">
        <f t="shared" ref="R32:R34" si="19">SUM(J32+N32+Q32)</f>
        <v>0</v>
      </c>
      <c r="S32" s="56">
        <f t="shared" ref="S32:S34" si="20">+IF(R32&lt;12,0,0)</f>
        <v>0</v>
      </c>
      <c r="T32" s="57">
        <f t="shared" ref="T32:T34" si="21">COUNTIF(R32,12)*1</f>
        <v>0</v>
      </c>
      <c r="U32" s="57">
        <f t="shared" ref="U32:U34" si="22">+IF(R32&gt;12,1,0)</f>
        <v>0</v>
      </c>
      <c r="V32" s="58">
        <f t="shared" ref="V32:V34" si="23">SUM(S32*1+T32*2+U32*3)</f>
        <v>0</v>
      </c>
    </row>
    <row r="33" spans="2:22" ht="18.75" thickBot="1">
      <c r="B33" s="11">
        <v>3</v>
      </c>
      <c r="C33" s="44"/>
      <c r="D33" s="16"/>
      <c r="E33" s="16"/>
      <c r="F33" s="16"/>
      <c r="G33" s="16"/>
      <c r="H33" s="16"/>
      <c r="I33" s="16"/>
      <c r="J33" s="10">
        <f>COUNTIF(D33:I33,13)*2</f>
        <v>0</v>
      </c>
      <c r="K33" s="17"/>
      <c r="L33" s="17"/>
      <c r="M33" s="17"/>
      <c r="N33" s="10">
        <f>COUNTIF(K33:M33,13)*4</f>
        <v>0</v>
      </c>
      <c r="O33" s="19"/>
      <c r="P33" s="19"/>
      <c r="Q33" s="47">
        <f t="shared" si="18"/>
        <v>0</v>
      </c>
      <c r="R33" s="10">
        <f t="shared" si="19"/>
        <v>0</v>
      </c>
      <c r="S33" s="56">
        <f t="shared" si="20"/>
        <v>0</v>
      </c>
      <c r="T33" s="57">
        <f t="shared" si="21"/>
        <v>0</v>
      </c>
      <c r="U33" s="57">
        <f t="shared" si="22"/>
        <v>0</v>
      </c>
      <c r="V33" s="58">
        <f t="shared" si="23"/>
        <v>0</v>
      </c>
    </row>
    <row r="34" spans="2:22" ht="18.75" thickBot="1">
      <c r="B34" s="12">
        <v>4</v>
      </c>
      <c r="C34" s="14"/>
      <c r="D34" s="16"/>
      <c r="E34" s="16"/>
      <c r="F34" s="16"/>
      <c r="G34" s="16"/>
      <c r="H34" s="16"/>
      <c r="I34" s="16"/>
      <c r="J34" s="10">
        <f>COUNTIF(D34:I34,13)*2</f>
        <v>0</v>
      </c>
      <c r="K34" s="18"/>
      <c r="L34" s="18"/>
      <c r="M34" s="18"/>
      <c r="N34" s="10">
        <f>COUNTIF(K34:M34,13)*4</f>
        <v>0</v>
      </c>
      <c r="O34" s="16"/>
      <c r="P34" s="34"/>
      <c r="Q34" s="39">
        <f t="shared" si="18"/>
        <v>0</v>
      </c>
      <c r="R34" s="10">
        <f t="shared" si="19"/>
        <v>0</v>
      </c>
      <c r="S34" s="56">
        <f t="shared" si="20"/>
        <v>0</v>
      </c>
      <c r="T34" s="57">
        <f t="shared" si="21"/>
        <v>0</v>
      </c>
      <c r="U34" s="57">
        <f t="shared" si="22"/>
        <v>0</v>
      </c>
      <c r="V34" s="58">
        <f t="shared" si="23"/>
        <v>0</v>
      </c>
    </row>
    <row r="35" spans="2:22" ht="17.25" customHeight="1" thickBot="1">
      <c r="B35" s="32"/>
      <c r="C35" s="14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</row>
  </sheetData>
  <sheetProtection password="C326" sheet="1" objects="1" scenarios="1"/>
  <protectedRanges>
    <protectedRange sqref="D7:I10 K7:M10 O7:P10 O31:P34 D15:I18 K15:M18 O15:P18 D23:I26 K23:M26 O23:P26 D31:I34 K31:M34" name="Plage1_1_1"/>
  </protectedRanges>
  <mergeCells count="22">
    <mergeCell ref="D35:R35"/>
    <mergeCell ref="D27:R27"/>
    <mergeCell ref="B29:R29"/>
    <mergeCell ref="B30:C30"/>
    <mergeCell ref="D30:I30"/>
    <mergeCell ref="K30:M30"/>
    <mergeCell ref="D19:R19"/>
    <mergeCell ref="B21:R21"/>
    <mergeCell ref="B22:C22"/>
    <mergeCell ref="D22:I22"/>
    <mergeCell ref="K22:M22"/>
    <mergeCell ref="D11:R11"/>
    <mergeCell ref="B13:R13"/>
    <mergeCell ref="B14:C14"/>
    <mergeCell ref="D14:I14"/>
    <mergeCell ref="K14:M14"/>
    <mergeCell ref="B1:R1"/>
    <mergeCell ref="B3:R3"/>
    <mergeCell ref="B5:R5"/>
    <mergeCell ref="B6:C6"/>
    <mergeCell ref="D6:I6"/>
    <mergeCell ref="K6:M6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W35"/>
  <sheetViews>
    <sheetView workbookViewId="0">
      <selection activeCell="W3" sqref="W3"/>
    </sheetView>
  </sheetViews>
  <sheetFormatPr baseColWidth="10" defaultRowHeight="15.75"/>
  <cols>
    <col min="1" max="1" width="1.28515625" customWidth="1"/>
    <col min="2" max="2" width="5" style="1" customWidth="1"/>
    <col min="3" max="3" width="24.85546875" bestFit="1" customWidth="1"/>
    <col min="4" max="9" width="5.42578125" customWidth="1"/>
    <col min="10" max="10" width="9.7109375" customWidth="1"/>
    <col min="11" max="11" width="4.7109375" customWidth="1"/>
    <col min="12" max="12" width="4.85546875" customWidth="1"/>
    <col min="13" max="13" width="4.42578125" customWidth="1"/>
    <col min="14" max="14" width="9.7109375" customWidth="1"/>
    <col min="15" max="15" width="6.85546875" style="21" customWidth="1"/>
    <col min="16" max="16" width="6" style="21" customWidth="1"/>
    <col min="17" max="18" width="9.7109375" customWidth="1"/>
    <col min="19" max="19" width="5.7109375" style="21" customWidth="1"/>
    <col min="20" max="20" width="6" style="21" customWidth="1"/>
    <col min="21" max="21" width="5.140625" style="21" customWidth="1"/>
    <col min="22" max="22" width="8" style="21" bestFit="1" customWidth="1"/>
  </cols>
  <sheetData>
    <row r="1" spans="2:22" ht="39" customHeight="1" thickBot="1">
      <c r="B1" s="100" t="s">
        <v>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2:22" ht="16.5" thickBot="1"/>
    <row r="3" spans="2:22" ht="25.5" customHeight="1" thickBot="1">
      <c r="B3" s="103" t="s">
        <v>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5" spans="2:22" ht="28.5" customHeight="1" thickBot="1">
      <c r="B5" s="97" t="s">
        <v>17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69"/>
      <c r="T5" s="70"/>
      <c r="U5" s="70"/>
      <c r="V5" s="70"/>
    </row>
    <row r="6" spans="2:22" s="42" customFormat="1" ht="21" customHeight="1" thickBot="1">
      <c r="B6" s="106" t="s">
        <v>0</v>
      </c>
      <c r="C6" s="107"/>
      <c r="D6" s="108" t="s">
        <v>1</v>
      </c>
      <c r="E6" s="109"/>
      <c r="F6" s="109"/>
      <c r="G6" s="109"/>
      <c r="H6" s="109"/>
      <c r="I6" s="109"/>
      <c r="J6" s="5" t="s">
        <v>2</v>
      </c>
      <c r="K6" s="110" t="s">
        <v>3</v>
      </c>
      <c r="L6" s="111"/>
      <c r="M6" s="108"/>
      <c r="N6" s="5" t="s">
        <v>2</v>
      </c>
      <c r="O6" s="13" t="s">
        <v>19</v>
      </c>
      <c r="P6" s="68" t="s">
        <v>20</v>
      </c>
      <c r="Q6" s="48" t="s">
        <v>2</v>
      </c>
      <c r="R6" s="6" t="s">
        <v>5</v>
      </c>
      <c r="S6" s="80" t="s">
        <v>12</v>
      </c>
      <c r="T6" s="66" t="s">
        <v>9</v>
      </c>
      <c r="U6" s="66" t="s">
        <v>10</v>
      </c>
      <c r="V6" s="67" t="s">
        <v>11</v>
      </c>
    </row>
    <row r="7" spans="2:22" ht="21" customHeight="1" thickBot="1">
      <c r="B7" s="13">
        <v>1</v>
      </c>
      <c r="C7" s="14"/>
      <c r="D7" s="81"/>
      <c r="E7" s="15"/>
      <c r="F7" s="15"/>
      <c r="G7" s="15"/>
      <c r="H7" s="15"/>
      <c r="I7" s="15"/>
      <c r="J7" s="38">
        <f>COUNTIF(D7:I7,13)*2</f>
        <v>0</v>
      </c>
      <c r="K7" s="17"/>
      <c r="L7" s="17"/>
      <c r="M7" s="17"/>
      <c r="N7" s="38">
        <f>COUNTIF(K7:M7,13)*4</f>
        <v>0</v>
      </c>
      <c r="O7" s="15"/>
      <c r="P7" s="72"/>
      <c r="Q7" s="73">
        <f>COUNTIF(O7:P7,13)*6</f>
        <v>0</v>
      </c>
      <c r="R7" s="77">
        <f>SUM(J7+N7+Q7)</f>
        <v>0</v>
      </c>
      <c r="S7" s="60">
        <f>+IF(R7&lt;12,0,0)</f>
        <v>0</v>
      </c>
      <c r="T7" s="60">
        <f>COUNTIF(R7,12)*1</f>
        <v>0</v>
      </c>
      <c r="U7" s="60">
        <f>+IF(R7&gt;12,1,0)</f>
        <v>0</v>
      </c>
      <c r="V7" s="65">
        <f>SUM(S7*1+T7*2+U7*3)</f>
        <v>0</v>
      </c>
    </row>
    <row r="8" spans="2:22" ht="21" customHeight="1" thickBot="1">
      <c r="B8" s="22">
        <v>2</v>
      </c>
      <c r="C8" s="43"/>
      <c r="D8" s="82"/>
      <c r="E8" s="16"/>
      <c r="F8" s="16"/>
      <c r="G8" s="16"/>
      <c r="H8" s="16"/>
      <c r="I8" s="16"/>
      <c r="J8" s="10">
        <f>COUNTIF(D8:I8,13)*2</f>
        <v>0</v>
      </c>
      <c r="K8" s="18"/>
      <c r="L8" s="18"/>
      <c r="M8" s="18"/>
      <c r="N8" s="10">
        <f>COUNTIF(K8:M8,13)*4</f>
        <v>0</v>
      </c>
      <c r="O8" s="15"/>
      <c r="P8" s="16"/>
      <c r="Q8" s="47">
        <f t="shared" ref="Q8:Q10" si="0">COUNTIF(O8:P8,13)*6</f>
        <v>0</v>
      </c>
      <c r="R8" s="78">
        <f t="shared" ref="R8:R10" si="1">SUM(J8+N8+Q8)</f>
        <v>0</v>
      </c>
      <c r="S8" s="60">
        <f t="shared" ref="S8:S10" si="2">+IF(R8&lt;12,0,0)</f>
        <v>0</v>
      </c>
      <c r="T8" s="60">
        <f t="shared" ref="T8:T10" si="3">COUNTIF(R8,12)*1</f>
        <v>0</v>
      </c>
      <c r="U8" s="60">
        <f t="shared" ref="U8:U10" si="4">+IF(R8&gt;12,1,0)</f>
        <v>0</v>
      </c>
      <c r="V8" s="65">
        <f t="shared" ref="V8:V10" si="5">SUM(S8*1+T8*2+U8*3)</f>
        <v>0</v>
      </c>
    </row>
    <row r="9" spans="2:22" ht="21" customHeight="1" thickBot="1">
      <c r="B9" s="11">
        <v>3</v>
      </c>
      <c r="C9" s="14"/>
      <c r="D9" s="82"/>
      <c r="E9" s="16"/>
      <c r="F9" s="16"/>
      <c r="G9" s="16"/>
      <c r="H9" s="16"/>
      <c r="I9" s="16"/>
      <c r="J9" s="10">
        <f>COUNTIF(D9:I9,13)*2</f>
        <v>0</v>
      </c>
      <c r="K9" s="17"/>
      <c r="L9" s="17"/>
      <c r="M9" s="17"/>
      <c r="N9" s="10">
        <f>COUNTIF(K9:M9,13)*4</f>
        <v>0</v>
      </c>
      <c r="O9" s="19"/>
      <c r="P9" s="19"/>
      <c r="Q9" s="71">
        <f t="shared" si="0"/>
        <v>0</v>
      </c>
      <c r="R9" s="63">
        <f t="shared" si="1"/>
        <v>0</v>
      </c>
      <c r="S9" s="64">
        <f t="shared" si="2"/>
        <v>0</v>
      </c>
      <c r="T9" s="60">
        <f t="shared" si="3"/>
        <v>0</v>
      </c>
      <c r="U9" s="60">
        <f t="shared" si="4"/>
        <v>0</v>
      </c>
      <c r="V9" s="65">
        <f t="shared" si="5"/>
        <v>0</v>
      </c>
    </row>
    <row r="10" spans="2:22" ht="21" customHeight="1" thickBot="1">
      <c r="B10" s="12">
        <v>4</v>
      </c>
      <c r="C10" s="43"/>
      <c r="D10" s="82"/>
      <c r="E10" s="16"/>
      <c r="F10" s="16"/>
      <c r="G10" s="16"/>
      <c r="H10" s="16"/>
      <c r="I10" s="16"/>
      <c r="J10" s="10">
        <f>COUNTIF(D10:I10,13)*2</f>
        <v>0</v>
      </c>
      <c r="K10" s="18"/>
      <c r="L10" s="18"/>
      <c r="M10" s="18"/>
      <c r="N10" s="10">
        <f>COUNTIF(K10:M10,13)*4</f>
        <v>0</v>
      </c>
      <c r="O10" s="16"/>
      <c r="P10" s="34"/>
      <c r="Q10" s="47">
        <f t="shared" si="0"/>
        <v>0</v>
      </c>
      <c r="R10" s="63">
        <f t="shared" si="1"/>
        <v>0</v>
      </c>
      <c r="S10" s="64">
        <f t="shared" si="2"/>
        <v>0</v>
      </c>
      <c r="T10" s="60">
        <f t="shared" si="3"/>
        <v>0</v>
      </c>
      <c r="U10" s="60">
        <f t="shared" si="4"/>
        <v>0</v>
      </c>
      <c r="V10" s="65">
        <f t="shared" si="5"/>
        <v>0</v>
      </c>
    </row>
    <row r="11" spans="2:22" ht="17.25" customHeight="1" thickBot="1">
      <c r="B11" s="22"/>
      <c r="C11" s="36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2:22" ht="18" customHeight="1">
      <c r="Q12" s="9"/>
    </row>
    <row r="13" spans="2:22" ht="31.5" customHeight="1" thickBot="1">
      <c r="B13" s="97" t="s">
        <v>18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2:22" ht="21" customHeight="1" thickBot="1">
      <c r="B14" s="106" t="s">
        <v>0</v>
      </c>
      <c r="C14" s="107"/>
      <c r="D14" s="112" t="s">
        <v>1</v>
      </c>
      <c r="E14" s="112"/>
      <c r="F14" s="112"/>
      <c r="G14" s="112"/>
      <c r="H14" s="112"/>
      <c r="I14" s="112"/>
      <c r="J14" s="46" t="s">
        <v>2</v>
      </c>
      <c r="K14" s="113" t="s">
        <v>3</v>
      </c>
      <c r="L14" s="113"/>
      <c r="M14" s="113"/>
      <c r="N14" s="46" t="s">
        <v>2</v>
      </c>
      <c r="O14" s="32" t="s">
        <v>20</v>
      </c>
      <c r="P14" s="45" t="s">
        <v>20</v>
      </c>
      <c r="Q14" s="48" t="s">
        <v>2</v>
      </c>
      <c r="R14" s="79" t="s">
        <v>5</v>
      </c>
      <c r="S14" s="49" t="s">
        <v>12</v>
      </c>
      <c r="T14" s="54" t="s">
        <v>9</v>
      </c>
      <c r="U14" s="54" t="s">
        <v>10</v>
      </c>
      <c r="V14" s="55" t="s">
        <v>11</v>
      </c>
    </row>
    <row r="15" spans="2:22" ht="21" customHeight="1" thickBot="1">
      <c r="B15" s="13">
        <v>1</v>
      </c>
      <c r="C15" s="43"/>
      <c r="D15" s="15"/>
      <c r="E15" s="15"/>
      <c r="F15" s="15"/>
      <c r="G15" s="15"/>
      <c r="H15" s="15"/>
      <c r="I15" s="15"/>
      <c r="J15" s="47">
        <f>COUNTIF(D15:I15,13)*2</f>
        <v>0</v>
      </c>
      <c r="K15" s="18"/>
      <c r="L15" s="18"/>
      <c r="M15" s="18"/>
      <c r="N15" s="47">
        <f>COUNTIF(K15:M15,13)*4</f>
        <v>0</v>
      </c>
      <c r="O15" s="15"/>
      <c r="P15" s="76"/>
      <c r="Q15" s="47">
        <f>COUNTIF(O15:P15,13)*6</f>
        <v>0</v>
      </c>
      <c r="R15" s="74">
        <f>SUM(J15+N15+Q15)</f>
        <v>0</v>
      </c>
      <c r="S15" s="56">
        <f>+IF(R15&lt;12,0,0)</f>
        <v>0</v>
      </c>
      <c r="T15" s="57">
        <f>COUNTIF(R15,12)*1</f>
        <v>0</v>
      </c>
      <c r="U15" s="57">
        <f>+IF(R15&gt;12,1,0)</f>
        <v>0</v>
      </c>
      <c r="V15" s="58">
        <f>SUM(S15*1+T15*2+U15*3)</f>
        <v>0</v>
      </c>
    </row>
    <row r="16" spans="2:22" ht="21" customHeight="1" thickBot="1">
      <c r="B16" s="25">
        <v>2</v>
      </c>
      <c r="C16" s="43"/>
      <c r="D16" s="16"/>
      <c r="E16" s="16"/>
      <c r="F16" s="16"/>
      <c r="G16" s="16"/>
      <c r="H16" s="16"/>
      <c r="I16" s="16"/>
      <c r="J16" s="10">
        <f>COUNTIF(D16:I16,13)*2</f>
        <v>0</v>
      </c>
      <c r="K16" s="18"/>
      <c r="L16" s="18"/>
      <c r="M16" s="18"/>
      <c r="N16" s="10">
        <f>COUNTIF(K16:M16,13)*4</f>
        <v>0</v>
      </c>
      <c r="O16" s="15"/>
      <c r="P16" s="16"/>
      <c r="Q16" s="75">
        <f t="shared" ref="Q16:Q18" si="6">COUNTIF(O16:P16,13)*6</f>
        <v>0</v>
      </c>
      <c r="R16" s="47">
        <f t="shared" ref="R16:R18" si="7">SUM(J16+N16+Q16)</f>
        <v>0</v>
      </c>
      <c r="S16" s="56">
        <f t="shared" ref="S16:S18" si="8">+IF(R16&lt;12,0,0)</f>
        <v>0</v>
      </c>
      <c r="T16" s="57">
        <f t="shared" ref="T16:T18" si="9">COUNTIF(R16,12)*1</f>
        <v>0</v>
      </c>
      <c r="U16" s="57">
        <f t="shared" ref="U16:U18" si="10">+IF(R16&gt;12,1,0)</f>
        <v>0</v>
      </c>
      <c r="V16" s="58">
        <f t="shared" ref="V16:V18" si="11">SUM(S16*1+T16*2+U16*3)</f>
        <v>0</v>
      </c>
    </row>
    <row r="17" spans="2:23" ht="21" customHeight="1" thickBot="1">
      <c r="B17" s="11">
        <v>3</v>
      </c>
      <c r="C17" s="14"/>
      <c r="D17" s="16"/>
      <c r="E17" s="16"/>
      <c r="F17" s="16"/>
      <c r="G17" s="16"/>
      <c r="H17" s="16"/>
      <c r="I17" s="16"/>
      <c r="J17" s="10">
        <f>COUNTIF(D17:I17,13)*2</f>
        <v>0</v>
      </c>
      <c r="K17" s="17"/>
      <c r="L17" s="17"/>
      <c r="M17" s="17"/>
      <c r="N17" s="10">
        <f>COUNTIF(K17:M17,13)*4</f>
        <v>0</v>
      </c>
      <c r="O17" s="19"/>
      <c r="P17" s="19"/>
      <c r="Q17" s="47">
        <f t="shared" si="6"/>
        <v>0</v>
      </c>
      <c r="R17" s="73">
        <f t="shared" si="7"/>
        <v>0</v>
      </c>
      <c r="S17" s="56">
        <f t="shared" si="8"/>
        <v>0</v>
      </c>
      <c r="T17" s="57">
        <f t="shared" si="9"/>
        <v>0</v>
      </c>
      <c r="U17" s="57">
        <f t="shared" si="10"/>
        <v>0</v>
      </c>
      <c r="V17" s="58">
        <f t="shared" si="11"/>
        <v>0</v>
      </c>
    </row>
    <row r="18" spans="2:23" ht="21" customHeight="1" thickBot="1">
      <c r="B18" s="12">
        <v>4</v>
      </c>
      <c r="C18" s="44"/>
      <c r="D18" s="16"/>
      <c r="E18" s="16"/>
      <c r="F18" s="16"/>
      <c r="G18" s="16"/>
      <c r="H18" s="16"/>
      <c r="I18" s="16"/>
      <c r="J18" s="10">
        <f>COUNTIF(D18:I18,13)*2</f>
        <v>0</v>
      </c>
      <c r="K18" s="18"/>
      <c r="L18" s="18"/>
      <c r="M18" s="18"/>
      <c r="N18" s="10">
        <f>COUNTIF(K18:M18,13)*4</f>
        <v>0</v>
      </c>
      <c r="O18" s="16"/>
      <c r="P18" s="34"/>
      <c r="Q18" s="47">
        <f t="shared" si="6"/>
        <v>0</v>
      </c>
      <c r="R18" s="38">
        <f t="shared" si="7"/>
        <v>0</v>
      </c>
      <c r="S18" s="59">
        <f t="shared" si="8"/>
        <v>0</v>
      </c>
      <c r="T18" s="60">
        <f t="shared" si="9"/>
        <v>0</v>
      </c>
      <c r="U18" s="61">
        <f t="shared" si="10"/>
        <v>0</v>
      </c>
      <c r="V18" s="62">
        <f t="shared" si="11"/>
        <v>0</v>
      </c>
    </row>
    <row r="19" spans="2:23" ht="15" customHeight="1" thickBot="1">
      <c r="B19" s="25"/>
      <c r="C19" s="1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51"/>
      <c r="U19" s="53"/>
      <c r="V19" s="53"/>
      <c r="W19" s="9"/>
    </row>
    <row r="20" spans="2:23" ht="16.5" thickBot="1"/>
    <row r="21" spans="2:23" ht="34.5" thickBot="1">
      <c r="B21" s="114" t="s">
        <v>15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</row>
    <row r="22" spans="2:23" ht="16.5" thickBot="1">
      <c r="B22" s="117" t="s">
        <v>0</v>
      </c>
      <c r="C22" s="107"/>
      <c r="D22" s="112" t="s">
        <v>1</v>
      </c>
      <c r="E22" s="112"/>
      <c r="F22" s="112"/>
      <c r="G22" s="112"/>
      <c r="H22" s="112"/>
      <c r="I22" s="112"/>
      <c r="J22" s="5" t="s">
        <v>2</v>
      </c>
      <c r="K22" s="112" t="s">
        <v>3</v>
      </c>
      <c r="L22" s="112"/>
      <c r="M22" s="112"/>
      <c r="N22" s="5" t="s">
        <v>2</v>
      </c>
      <c r="O22" s="40" t="s">
        <v>20</v>
      </c>
      <c r="P22" s="37" t="s">
        <v>20</v>
      </c>
      <c r="Q22" s="48" t="s">
        <v>2</v>
      </c>
      <c r="R22" s="6" t="s">
        <v>5</v>
      </c>
      <c r="S22" s="49" t="s">
        <v>12</v>
      </c>
      <c r="T22" s="54" t="s">
        <v>9</v>
      </c>
      <c r="U22" s="54" t="s">
        <v>10</v>
      </c>
      <c r="V22" s="55" t="s">
        <v>11</v>
      </c>
      <c r="W22" s="9"/>
    </row>
    <row r="23" spans="2:23" ht="18.75" thickBot="1">
      <c r="B23" s="25">
        <v>1</v>
      </c>
      <c r="C23" s="14"/>
      <c r="D23" s="16"/>
      <c r="E23" s="16"/>
      <c r="F23" s="16"/>
      <c r="G23" s="16"/>
      <c r="H23" s="16"/>
      <c r="I23" s="16"/>
      <c r="J23" s="10">
        <f>COUNTIF(D23:I23,13)*2</f>
        <v>0</v>
      </c>
      <c r="K23" s="20"/>
      <c r="L23" s="20"/>
      <c r="M23" s="20"/>
      <c r="N23" s="10">
        <f>COUNTIF(K23:M23,13)*4</f>
        <v>0</v>
      </c>
      <c r="O23" s="15"/>
      <c r="P23" s="72"/>
      <c r="Q23" s="47">
        <f>COUNTIF(O23:P23,13)*6</f>
        <v>0</v>
      </c>
      <c r="R23" s="10">
        <f>SUM(J23+N23+Q23)</f>
        <v>0</v>
      </c>
      <c r="S23" s="56">
        <f>+IF(R23&lt;12,0,0)</f>
        <v>0</v>
      </c>
      <c r="T23" s="57">
        <f>COUNTIF(R23,12)*1</f>
        <v>0</v>
      </c>
      <c r="U23" s="57">
        <f>+IF(R23&gt;12,1,0)</f>
        <v>0</v>
      </c>
      <c r="V23" s="58">
        <f>SUM(S23*1+T23*2+U23*3)</f>
        <v>0</v>
      </c>
    </row>
    <row r="24" spans="2:23" ht="18.75" thickBot="1">
      <c r="B24" s="25">
        <v>2</v>
      </c>
      <c r="C24" s="43"/>
      <c r="D24" s="16"/>
      <c r="E24" s="16"/>
      <c r="F24" s="16"/>
      <c r="G24" s="16"/>
      <c r="H24" s="16"/>
      <c r="I24" s="16"/>
      <c r="J24" s="10">
        <f>COUNTIF(D24:I24,13)*2</f>
        <v>0</v>
      </c>
      <c r="K24" s="18"/>
      <c r="L24" s="18"/>
      <c r="M24" s="18"/>
      <c r="N24" s="10">
        <f>COUNTIF(K24:M24,13)*4</f>
        <v>0</v>
      </c>
      <c r="O24" s="15"/>
      <c r="P24" s="16"/>
      <c r="Q24" s="71">
        <f t="shared" ref="Q24:Q26" si="12">COUNTIF(O24:P24,13)*6</f>
        <v>0</v>
      </c>
      <c r="R24" s="47">
        <f t="shared" ref="R24:R26" si="13">SUM(J24+N24+Q24)</f>
        <v>0</v>
      </c>
      <c r="S24" s="56">
        <f t="shared" ref="S24:S26" si="14">+IF(R24&lt;12,0,0)</f>
        <v>0</v>
      </c>
      <c r="T24" s="57">
        <f t="shared" ref="T24:T26" si="15">COUNTIF(R24,12)*1</f>
        <v>0</v>
      </c>
      <c r="U24" s="57">
        <f t="shared" ref="U24:U26" si="16">+IF(R24&gt;12,1,0)</f>
        <v>0</v>
      </c>
      <c r="V24" s="58">
        <f t="shared" ref="V24:V26" si="17">SUM(S24*1+T24*2+U24*3)</f>
        <v>0</v>
      </c>
    </row>
    <row r="25" spans="2:23" ht="18.75" thickBot="1">
      <c r="B25" s="11">
        <v>3</v>
      </c>
      <c r="C25" s="44"/>
      <c r="D25" s="16"/>
      <c r="E25" s="16"/>
      <c r="F25" s="16"/>
      <c r="G25" s="16"/>
      <c r="H25" s="16"/>
      <c r="I25" s="16"/>
      <c r="J25" s="10">
        <f>COUNTIF(D25:I25,13)*2</f>
        <v>0</v>
      </c>
      <c r="K25" s="17"/>
      <c r="L25" s="17"/>
      <c r="M25" s="17"/>
      <c r="N25" s="10">
        <f>COUNTIF(K25:M25,13)*4</f>
        <v>0</v>
      </c>
      <c r="O25" s="19"/>
      <c r="P25" s="19"/>
      <c r="Q25" s="47">
        <f t="shared" si="12"/>
        <v>0</v>
      </c>
      <c r="R25" s="38">
        <f t="shared" si="13"/>
        <v>0</v>
      </c>
      <c r="S25" s="56">
        <f t="shared" si="14"/>
        <v>0</v>
      </c>
      <c r="T25" s="57">
        <f t="shared" si="15"/>
        <v>0</v>
      </c>
      <c r="U25" s="57">
        <f t="shared" si="16"/>
        <v>0</v>
      </c>
      <c r="V25" s="58">
        <f t="shared" si="17"/>
        <v>0</v>
      </c>
    </row>
    <row r="26" spans="2:23" ht="18.75" thickBot="1">
      <c r="B26" s="12">
        <v>4</v>
      </c>
      <c r="C26" s="14"/>
      <c r="D26" s="16"/>
      <c r="E26" s="16"/>
      <c r="F26" s="16"/>
      <c r="G26" s="16"/>
      <c r="H26" s="16"/>
      <c r="I26" s="16"/>
      <c r="J26" s="10">
        <f>COUNTIF(D26:I26,13)*2</f>
        <v>0</v>
      </c>
      <c r="K26" s="18"/>
      <c r="L26" s="18"/>
      <c r="M26" s="18"/>
      <c r="N26" s="10">
        <f>COUNTIF(K26:M26,13)*4</f>
        <v>0</v>
      </c>
      <c r="O26" s="16"/>
      <c r="P26" s="34"/>
      <c r="Q26" s="39">
        <f t="shared" si="12"/>
        <v>0</v>
      </c>
      <c r="R26" s="10">
        <f t="shared" si="13"/>
        <v>0</v>
      </c>
      <c r="S26" s="56">
        <f t="shared" si="14"/>
        <v>0</v>
      </c>
      <c r="T26" s="57">
        <f t="shared" si="15"/>
        <v>0</v>
      </c>
      <c r="U26" s="57">
        <f t="shared" si="16"/>
        <v>0</v>
      </c>
      <c r="V26" s="58">
        <f t="shared" si="17"/>
        <v>0</v>
      </c>
    </row>
    <row r="27" spans="2:23" ht="15.75" customHeight="1" thickBot="1">
      <c r="B27" s="25"/>
      <c r="C27" s="14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</row>
    <row r="28" spans="2:23" ht="16.5" thickBot="1"/>
    <row r="29" spans="2:23" ht="34.5" thickBot="1">
      <c r="B29" s="114" t="s">
        <v>16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  <row r="30" spans="2:23" ht="16.5" thickBot="1">
      <c r="B30" s="117" t="s">
        <v>0</v>
      </c>
      <c r="C30" s="107"/>
      <c r="D30" s="112" t="s">
        <v>1</v>
      </c>
      <c r="E30" s="112"/>
      <c r="F30" s="112"/>
      <c r="G30" s="112"/>
      <c r="H30" s="112"/>
      <c r="I30" s="112"/>
      <c r="J30" s="5" t="s">
        <v>2</v>
      </c>
      <c r="K30" s="112" t="s">
        <v>3</v>
      </c>
      <c r="L30" s="112"/>
      <c r="M30" s="112"/>
      <c r="N30" s="5" t="s">
        <v>2</v>
      </c>
      <c r="O30" s="40" t="s">
        <v>20</v>
      </c>
      <c r="P30" s="37" t="s">
        <v>20</v>
      </c>
      <c r="Q30" s="41" t="s">
        <v>2</v>
      </c>
      <c r="R30" s="6" t="s">
        <v>5</v>
      </c>
      <c r="S30" s="49" t="s">
        <v>12</v>
      </c>
      <c r="T30" s="54" t="s">
        <v>9</v>
      </c>
      <c r="U30" s="54" t="s">
        <v>10</v>
      </c>
      <c r="V30" s="55" t="s">
        <v>11</v>
      </c>
    </row>
    <row r="31" spans="2:23" ht="18.75" thickBot="1">
      <c r="B31" s="25">
        <v>1</v>
      </c>
      <c r="C31" s="14"/>
      <c r="D31" s="16"/>
      <c r="E31" s="16"/>
      <c r="F31" s="16"/>
      <c r="G31" s="16"/>
      <c r="H31" s="16"/>
      <c r="I31" s="16"/>
      <c r="J31" s="10">
        <f>COUNTIF(D31:I31,13)*2</f>
        <v>0</v>
      </c>
      <c r="K31" s="20"/>
      <c r="L31" s="20"/>
      <c r="M31" s="20"/>
      <c r="N31" s="10">
        <f>COUNTIF(K31:M31,13)*4</f>
        <v>0</v>
      </c>
      <c r="O31" s="15"/>
      <c r="P31" s="35"/>
      <c r="Q31" s="71">
        <f>COUNTIF(O31:P31,13)*6</f>
        <v>0</v>
      </c>
      <c r="R31" s="47">
        <f>SUM(J31+N31+Q31)</f>
        <v>0</v>
      </c>
      <c r="S31" s="56">
        <f>+IF(R31&lt;12,0,0)</f>
        <v>0</v>
      </c>
      <c r="T31" s="57">
        <f>COUNTIF(R31,12)*1</f>
        <v>0</v>
      </c>
      <c r="U31" s="57">
        <f>+IF(R31&gt;12,1,0)</f>
        <v>0</v>
      </c>
      <c r="V31" s="58">
        <f>SUM(S31*1+T31*2+U31*3)</f>
        <v>0</v>
      </c>
    </row>
    <row r="32" spans="2:23" ht="18.75" thickBot="1">
      <c r="B32" s="25">
        <v>2</v>
      </c>
      <c r="C32" s="43"/>
      <c r="D32" s="16"/>
      <c r="E32" s="16"/>
      <c r="F32" s="16"/>
      <c r="G32" s="16"/>
      <c r="H32" s="16"/>
      <c r="I32" s="16"/>
      <c r="J32" s="10">
        <f>COUNTIF(D32:I32,13)*2</f>
        <v>0</v>
      </c>
      <c r="K32" s="18"/>
      <c r="L32" s="18"/>
      <c r="M32" s="18"/>
      <c r="N32" s="10">
        <f>COUNTIF(K32:M32,13)*4</f>
        <v>0</v>
      </c>
      <c r="O32" s="15"/>
      <c r="P32" s="15"/>
      <c r="Q32" s="47">
        <f t="shared" ref="Q32:Q34" si="18">COUNTIF(O32:P32,13)*6</f>
        <v>0</v>
      </c>
      <c r="R32" s="38">
        <f t="shared" ref="R32:R34" si="19">SUM(J32+N32+Q32)</f>
        <v>0</v>
      </c>
      <c r="S32" s="56">
        <f t="shared" ref="S32:S34" si="20">+IF(R32&lt;12,0,0)</f>
        <v>0</v>
      </c>
      <c r="T32" s="57">
        <f t="shared" ref="T32:T34" si="21">COUNTIF(R32,12)*1</f>
        <v>0</v>
      </c>
      <c r="U32" s="57">
        <f t="shared" ref="U32:U34" si="22">+IF(R32&gt;12,1,0)</f>
        <v>0</v>
      </c>
      <c r="V32" s="58">
        <f t="shared" ref="V32:V34" si="23">SUM(S32*1+T32*2+U32*3)</f>
        <v>0</v>
      </c>
    </row>
    <row r="33" spans="2:22" ht="18.75" thickBot="1">
      <c r="B33" s="11">
        <v>3</v>
      </c>
      <c r="C33" s="44"/>
      <c r="D33" s="16"/>
      <c r="E33" s="16"/>
      <c r="F33" s="16"/>
      <c r="G33" s="16"/>
      <c r="H33" s="16"/>
      <c r="I33" s="16"/>
      <c r="J33" s="10">
        <f>COUNTIF(D33:I33,13)*2</f>
        <v>0</v>
      </c>
      <c r="K33" s="17"/>
      <c r="L33" s="17"/>
      <c r="M33" s="17"/>
      <c r="N33" s="10">
        <f>COUNTIF(K33:M33,13)*4</f>
        <v>0</v>
      </c>
      <c r="O33" s="19"/>
      <c r="P33" s="19"/>
      <c r="Q33" s="47">
        <f t="shared" si="18"/>
        <v>0</v>
      </c>
      <c r="R33" s="10">
        <f t="shared" si="19"/>
        <v>0</v>
      </c>
      <c r="S33" s="56">
        <f t="shared" si="20"/>
        <v>0</v>
      </c>
      <c r="T33" s="57">
        <f t="shared" si="21"/>
        <v>0</v>
      </c>
      <c r="U33" s="57">
        <f t="shared" si="22"/>
        <v>0</v>
      </c>
      <c r="V33" s="58">
        <f t="shared" si="23"/>
        <v>0</v>
      </c>
    </row>
    <row r="34" spans="2:22" ht="18.75" thickBot="1">
      <c r="B34" s="12">
        <v>4</v>
      </c>
      <c r="C34" s="14"/>
      <c r="D34" s="16"/>
      <c r="E34" s="16"/>
      <c r="F34" s="16"/>
      <c r="G34" s="16"/>
      <c r="H34" s="16"/>
      <c r="I34" s="16"/>
      <c r="J34" s="10">
        <f>COUNTIF(D34:I34,13)*2</f>
        <v>0</v>
      </c>
      <c r="K34" s="18"/>
      <c r="L34" s="18"/>
      <c r="M34" s="18"/>
      <c r="N34" s="10">
        <f>COUNTIF(K34:M34,13)*4</f>
        <v>0</v>
      </c>
      <c r="O34" s="16"/>
      <c r="P34" s="34"/>
      <c r="Q34" s="39">
        <f t="shared" si="18"/>
        <v>0</v>
      </c>
      <c r="R34" s="10">
        <f t="shared" si="19"/>
        <v>0</v>
      </c>
      <c r="S34" s="56">
        <f t="shared" si="20"/>
        <v>0</v>
      </c>
      <c r="T34" s="57">
        <f t="shared" si="21"/>
        <v>0</v>
      </c>
      <c r="U34" s="57">
        <f t="shared" si="22"/>
        <v>0</v>
      </c>
      <c r="V34" s="58">
        <f t="shared" si="23"/>
        <v>0</v>
      </c>
    </row>
    <row r="35" spans="2:22" ht="17.25" customHeight="1" thickBot="1">
      <c r="B35" s="25"/>
      <c r="C35" s="14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</row>
  </sheetData>
  <sheetProtection password="C326" sheet="1" objects="1" scenarios="1"/>
  <protectedRanges>
    <protectedRange sqref="D7:I10 K7:M10 O7:P10 O31:P34 D15:I18 K15:M18 O15:P18 D23:I26 K23:M26 O23:P26 D31:I34 K31:M34" name="Plage1_1"/>
  </protectedRanges>
  <mergeCells count="22">
    <mergeCell ref="D11:R11"/>
    <mergeCell ref="B1:R1"/>
    <mergeCell ref="B3:R3"/>
    <mergeCell ref="B5:R5"/>
    <mergeCell ref="B6:C6"/>
    <mergeCell ref="D6:I6"/>
    <mergeCell ref="K6:M6"/>
    <mergeCell ref="B13:R13"/>
    <mergeCell ref="B14:C14"/>
    <mergeCell ref="D14:I14"/>
    <mergeCell ref="K14:M14"/>
    <mergeCell ref="D19:R19"/>
    <mergeCell ref="B21:R21"/>
    <mergeCell ref="B22:C22"/>
    <mergeCell ref="D22:I22"/>
    <mergeCell ref="K22:M22"/>
    <mergeCell ref="D27:R27"/>
    <mergeCell ref="B29:R29"/>
    <mergeCell ref="B30:C30"/>
    <mergeCell ref="D30:I30"/>
    <mergeCell ref="K30:M30"/>
    <mergeCell ref="D35:R35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35"/>
  <sheetViews>
    <sheetView tabSelected="1" workbookViewId="0">
      <selection activeCell="S21" sqref="S21:T21"/>
    </sheetView>
  </sheetViews>
  <sheetFormatPr baseColWidth="10" defaultRowHeight="15.75"/>
  <cols>
    <col min="1" max="1" width="1.28515625" customWidth="1"/>
    <col min="2" max="2" width="5" style="1" customWidth="1"/>
    <col min="3" max="3" width="32.42578125" bestFit="1" customWidth="1"/>
    <col min="4" max="5" width="3.85546875" customWidth="1"/>
    <col min="6" max="6" width="4" customWidth="1"/>
    <col min="7" max="8" width="3.85546875" customWidth="1"/>
    <col min="9" max="9" width="4.140625" customWidth="1"/>
    <col min="10" max="10" width="9.7109375" customWidth="1"/>
    <col min="11" max="11" width="4.140625" customWidth="1"/>
    <col min="12" max="12" width="4.5703125" customWidth="1"/>
    <col min="13" max="13" width="4.140625" customWidth="1"/>
    <col min="14" max="14" width="9.7109375" customWidth="1"/>
    <col min="15" max="16" width="5.85546875" style="21" customWidth="1"/>
    <col min="17" max="18" width="9.7109375" customWidth="1"/>
    <col min="19" max="19" width="5.7109375" style="21" customWidth="1"/>
    <col min="20" max="20" width="6" style="21" customWidth="1"/>
    <col min="21" max="21" width="5.140625" style="21" customWidth="1"/>
    <col min="22" max="22" width="8" style="21" bestFit="1" customWidth="1"/>
  </cols>
  <sheetData>
    <row r="1" spans="2:22" ht="39" customHeight="1" thickBot="1">
      <c r="B1" s="100" t="s">
        <v>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2:22" ht="16.5" thickBot="1"/>
    <row r="3" spans="2:22" ht="25.5" customHeight="1" thickBot="1">
      <c r="B3" s="103" t="s">
        <v>36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2:22" ht="17.25" customHeight="1" thickBot="1">
      <c r="B4" s="2"/>
      <c r="C4" s="3"/>
      <c r="D4" s="24"/>
      <c r="E4" s="24"/>
      <c r="F4" s="24"/>
      <c r="G4" s="24"/>
      <c r="H4" s="7"/>
      <c r="I4" s="7"/>
      <c r="J4" s="4"/>
      <c r="K4" s="8"/>
      <c r="L4" s="8"/>
      <c r="M4" s="8"/>
      <c r="N4" s="4"/>
      <c r="O4" s="7"/>
      <c r="P4" s="7"/>
      <c r="Q4" s="4"/>
      <c r="R4" s="4"/>
    </row>
    <row r="5" spans="2:22" ht="31.5" customHeight="1" thickBot="1">
      <c r="B5" s="114" t="s">
        <v>17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</row>
    <row r="6" spans="2:22" ht="31.5" customHeight="1" thickBot="1">
      <c r="B6" s="119" t="s">
        <v>0</v>
      </c>
      <c r="C6" s="120"/>
      <c r="D6" s="121" t="s">
        <v>1</v>
      </c>
      <c r="E6" s="121"/>
      <c r="F6" s="121"/>
      <c r="G6" s="121"/>
      <c r="H6" s="121"/>
      <c r="I6" s="121"/>
      <c r="J6" s="26" t="s">
        <v>2</v>
      </c>
      <c r="K6" s="121" t="s">
        <v>3</v>
      </c>
      <c r="L6" s="121"/>
      <c r="M6" s="121"/>
      <c r="N6" s="26" t="s">
        <v>2</v>
      </c>
      <c r="O6" s="33" t="s">
        <v>20</v>
      </c>
      <c r="P6" s="33" t="s">
        <v>20</v>
      </c>
      <c r="Q6" s="26" t="s">
        <v>2</v>
      </c>
      <c r="R6" s="26" t="s">
        <v>5</v>
      </c>
      <c r="S6" s="86" t="s">
        <v>12</v>
      </c>
      <c r="T6" s="86" t="s">
        <v>9</v>
      </c>
      <c r="U6" s="86" t="s">
        <v>10</v>
      </c>
      <c r="V6" s="89" t="s">
        <v>11</v>
      </c>
    </row>
    <row r="7" spans="2:22" ht="21" customHeight="1" thickBot="1">
      <c r="B7" s="13">
        <v>1</v>
      </c>
      <c r="C7" s="14" t="s">
        <v>21</v>
      </c>
      <c r="D7" s="16"/>
      <c r="E7" s="16"/>
      <c r="F7" s="16"/>
      <c r="G7" s="16"/>
      <c r="H7" s="16"/>
      <c r="I7" s="16"/>
      <c r="J7" s="10">
        <f>COUNTIF(D7:I7,13)*2</f>
        <v>0</v>
      </c>
      <c r="K7" s="20"/>
      <c r="L7" s="20"/>
      <c r="M7" s="20"/>
      <c r="N7" s="10">
        <f>COUNTIF(K7:M7,13)*4</f>
        <v>0</v>
      </c>
      <c r="O7" s="16"/>
      <c r="P7" s="93"/>
      <c r="Q7" s="10">
        <f>COUNTIF(O7,13)*4</f>
        <v>0</v>
      </c>
      <c r="R7" s="10">
        <f>SUM(J7+N7+Q7)</f>
        <v>0</v>
      </c>
      <c r="S7" s="87">
        <f>SUM('121014'!S7+'191014'!S7+'261014'!S7)</f>
        <v>2</v>
      </c>
      <c r="T7" s="87">
        <f>SUM('121014'!T7+'191014'!T7+'261014'!T7)</f>
        <v>0</v>
      </c>
      <c r="U7" s="87">
        <f>SUM('121014'!U7+'191014'!U7+'261014'!U7)</f>
        <v>1</v>
      </c>
      <c r="V7" s="90">
        <f>SUM('121014'!V7+'191014'!V7+'261014'!V7)</f>
        <v>5</v>
      </c>
    </row>
    <row r="8" spans="2:22" ht="21" customHeight="1" thickBot="1">
      <c r="B8" s="32">
        <v>2</v>
      </c>
      <c r="C8" s="43" t="s">
        <v>6</v>
      </c>
      <c r="D8" s="16"/>
      <c r="E8" s="16"/>
      <c r="F8" s="16"/>
      <c r="G8" s="16"/>
      <c r="H8" s="16"/>
      <c r="I8" s="16"/>
      <c r="J8" s="10">
        <f>COUNTIF(D8:I8,13)*2</f>
        <v>0</v>
      </c>
      <c r="K8" s="18"/>
      <c r="L8" s="18"/>
      <c r="M8" s="18"/>
      <c r="N8" s="10">
        <f>COUNTIF(K8:M8,13)*4</f>
        <v>0</v>
      </c>
      <c r="O8" s="15"/>
      <c r="P8" s="34"/>
      <c r="Q8" s="10">
        <f>COUNTIF(O8,13)*4</f>
        <v>0</v>
      </c>
      <c r="R8" s="47">
        <f t="shared" ref="R8:R10" si="0">SUM(J8+N8+Q8)</f>
        <v>0</v>
      </c>
      <c r="S8" s="87">
        <f>SUM('121014'!S8+'191014'!S9+'261014'!S9)</f>
        <v>2</v>
      </c>
      <c r="T8" s="88">
        <f>SUM('121014'!T8+'191014'!T9+'261014'!T9)</f>
        <v>0</v>
      </c>
      <c r="U8" s="88">
        <f>SUM('121014'!U8+'191014'!U9+'261014'!U9)</f>
        <v>1</v>
      </c>
      <c r="V8" s="91">
        <f>SUM('121014'!V8+'191014'!V9+'261014'!V9)</f>
        <v>5</v>
      </c>
    </row>
    <row r="9" spans="2:22" ht="21" customHeight="1" thickBot="1">
      <c r="B9" s="11">
        <v>3</v>
      </c>
      <c r="C9" s="14" t="s">
        <v>22</v>
      </c>
      <c r="D9" s="16"/>
      <c r="E9" s="16"/>
      <c r="F9" s="16"/>
      <c r="G9" s="16"/>
      <c r="H9" s="16"/>
      <c r="I9" s="16"/>
      <c r="J9" s="10">
        <f>COUNTIF(D9:I9,13)*2</f>
        <v>0</v>
      </c>
      <c r="K9" s="17"/>
      <c r="L9" s="17"/>
      <c r="M9" s="17"/>
      <c r="N9" s="10">
        <f>COUNTIF(K9:M9,13)*4</f>
        <v>0</v>
      </c>
      <c r="O9" s="19"/>
      <c r="P9" s="16"/>
      <c r="Q9" s="10">
        <f>COUNTIF(O9,13)*4</f>
        <v>0</v>
      </c>
      <c r="R9" s="47">
        <f t="shared" si="0"/>
        <v>0</v>
      </c>
      <c r="S9" s="87">
        <f>SUM('121014'!S9+'191014'!S10+'261014'!S8)</f>
        <v>0</v>
      </c>
      <c r="T9" s="88">
        <f>SUM('121014'!T9+'191014'!T10+'261014'!T8)</f>
        <v>0</v>
      </c>
      <c r="U9" s="88">
        <f>SUM('121014'!U9+'191014'!U10+'261014'!U8)</f>
        <v>3</v>
      </c>
      <c r="V9" s="91">
        <f>SUM('121014'!V9+'191014'!V10+'261014'!V8)</f>
        <v>9</v>
      </c>
    </row>
    <row r="10" spans="2:22" ht="21" customHeight="1" thickBot="1">
      <c r="B10" s="12">
        <v>4</v>
      </c>
      <c r="C10" s="43" t="s">
        <v>23</v>
      </c>
      <c r="D10" s="16"/>
      <c r="E10" s="16"/>
      <c r="F10" s="16"/>
      <c r="G10" s="16"/>
      <c r="H10" s="16"/>
      <c r="I10" s="16"/>
      <c r="J10" s="10">
        <f>COUNTIF(D10:I10,13)*2</f>
        <v>0</v>
      </c>
      <c r="K10" s="18"/>
      <c r="L10" s="18"/>
      <c r="M10" s="18"/>
      <c r="N10" s="10">
        <f>COUNTIF(K10:M10,13)*4</f>
        <v>0</v>
      </c>
      <c r="O10" s="16"/>
      <c r="P10" s="34"/>
      <c r="Q10" s="10">
        <f>COUNTIF(O10,13)*4</f>
        <v>0</v>
      </c>
      <c r="R10" s="47">
        <f t="shared" si="0"/>
        <v>0</v>
      </c>
      <c r="S10" s="87">
        <f>SUM('121014'!S10+'191014'!S8+'261014'!S10)</f>
        <v>2</v>
      </c>
      <c r="T10" s="88">
        <f>SUM('121014'!T10+'191014'!T8+'261014'!T10)</f>
        <v>0</v>
      </c>
      <c r="U10" s="88">
        <f>SUM('121014'!U10+'191014'!U8+'261014'!U10)</f>
        <v>1</v>
      </c>
      <c r="V10" s="91">
        <f>SUM('121014'!V10+'191014'!V8+'261014'!V10)</f>
        <v>5</v>
      </c>
    </row>
    <row r="11" spans="2:22" ht="21" customHeight="1" thickBot="1">
      <c r="B11" s="23"/>
      <c r="C11" s="14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18"/>
    </row>
    <row r="12" spans="2:22" ht="16.5" thickBot="1"/>
    <row r="13" spans="2:22" ht="34.5" thickBot="1">
      <c r="B13" s="114" t="s">
        <v>18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2:22" ht="16.5" thickBot="1">
      <c r="B14" s="119" t="s">
        <v>0</v>
      </c>
      <c r="C14" s="120"/>
      <c r="D14" s="121" t="s">
        <v>1</v>
      </c>
      <c r="E14" s="121"/>
      <c r="F14" s="121"/>
      <c r="G14" s="121"/>
      <c r="H14" s="121"/>
      <c r="I14" s="121"/>
      <c r="J14" s="26" t="s">
        <v>2</v>
      </c>
      <c r="K14" s="121" t="s">
        <v>3</v>
      </c>
      <c r="L14" s="121"/>
      <c r="M14" s="121"/>
      <c r="N14" s="26" t="s">
        <v>2</v>
      </c>
      <c r="O14" s="31" t="s">
        <v>4</v>
      </c>
      <c r="P14" s="33"/>
      <c r="Q14" s="26" t="s">
        <v>2</v>
      </c>
      <c r="R14" s="26" t="s">
        <v>5</v>
      </c>
      <c r="S14" s="27" t="s">
        <v>12</v>
      </c>
      <c r="T14" s="28" t="s">
        <v>9</v>
      </c>
      <c r="U14" s="28" t="s">
        <v>10</v>
      </c>
      <c r="V14" s="29" t="s">
        <v>11</v>
      </c>
    </row>
    <row r="15" spans="2:22" ht="18.75" thickBot="1">
      <c r="B15" s="30">
        <v>1</v>
      </c>
      <c r="C15" s="43" t="s">
        <v>24</v>
      </c>
      <c r="D15" s="16"/>
      <c r="E15" s="16"/>
      <c r="F15" s="16"/>
      <c r="G15" s="16"/>
      <c r="H15" s="16"/>
      <c r="I15" s="16"/>
      <c r="J15" s="10">
        <f>COUNTIF(D15:I15,13)*2</f>
        <v>0</v>
      </c>
      <c r="K15" s="20"/>
      <c r="L15" s="20"/>
      <c r="M15" s="20"/>
      <c r="N15" s="10">
        <f>COUNTIF(K15:M15,13)*4</f>
        <v>0</v>
      </c>
      <c r="O15" s="16"/>
      <c r="P15" s="34"/>
      <c r="Q15" s="10">
        <f>COUNTIF(O15,13)*4</f>
        <v>0</v>
      </c>
      <c r="R15" s="10">
        <f>SUM(J15+N15+Q15)</f>
        <v>0</v>
      </c>
      <c r="S15" s="50">
        <f>SUM('121014'!S15+'191014'!S15+'261014'!S15)</f>
        <v>0</v>
      </c>
      <c r="T15" s="52">
        <f>SUM('121014'!T15+'191014'!T15+'261014'!T15)</f>
        <v>1</v>
      </c>
      <c r="U15" s="52">
        <f>SUM('121014'!U15+'191014'!U15+'261014'!U15)</f>
        <v>2</v>
      </c>
      <c r="V15" s="83">
        <f>SUM('121014'!V15+'191014'!V15+'261014'!V15)</f>
        <v>8</v>
      </c>
    </row>
    <row r="16" spans="2:22" ht="18.75" thickBot="1">
      <c r="B16" s="30">
        <v>2</v>
      </c>
      <c r="C16" s="43" t="s">
        <v>25</v>
      </c>
      <c r="D16" s="16"/>
      <c r="E16" s="16"/>
      <c r="F16" s="16"/>
      <c r="G16" s="16"/>
      <c r="H16" s="16"/>
      <c r="I16" s="16"/>
      <c r="J16" s="10">
        <f>COUNTIF(D16:I16,13)*2</f>
        <v>0</v>
      </c>
      <c r="K16" s="18"/>
      <c r="L16" s="18"/>
      <c r="M16" s="18"/>
      <c r="N16" s="10">
        <f>COUNTIF(K16:M16,13)*4</f>
        <v>0</v>
      </c>
      <c r="O16" s="15"/>
      <c r="P16" s="16"/>
      <c r="Q16" s="10">
        <f>COUNTIF(O16,13)*4</f>
        <v>0</v>
      </c>
      <c r="R16" s="10">
        <f t="shared" ref="R16:R18" si="1">SUM(J16+N16+Q16)</f>
        <v>0</v>
      </c>
      <c r="S16" s="56">
        <f>SUM('121014'!S16+'191014'!S17+'261014'!S17)</f>
        <v>2</v>
      </c>
      <c r="T16" s="57">
        <f>SUM('121014'!T16+'191014'!T17+'261014'!T17)</f>
        <v>1</v>
      </c>
      <c r="U16" s="57">
        <f>SUM('121014'!U16+'191014'!U17+'261014'!U17)</f>
        <v>0</v>
      </c>
      <c r="V16" s="84">
        <f>SUM('121014'!V16+'191014'!V17+'261014'!V17)</f>
        <v>4</v>
      </c>
    </row>
    <row r="17" spans="2:22" ht="18.75" thickBot="1">
      <c r="B17" s="11">
        <v>3</v>
      </c>
      <c r="C17" s="14" t="s">
        <v>13</v>
      </c>
      <c r="D17" s="16"/>
      <c r="E17" s="16"/>
      <c r="F17" s="16"/>
      <c r="G17" s="16"/>
      <c r="H17" s="16"/>
      <c r="I17" s="16"/>
      <c r="J17" s="10">
        <f>COUNTIF(D17:I17,13)*2</f>
        <v>0</v>
      </c>
      <c r="K17" s="17"/>
      <c r="L17" s="17"/>
      <c r="M17" s="17"/>
      <c r="N17" s="10">
        <f>COUNTIF(K17:M17,13)*4</f>
        <v>0</v>
      </c>
      <c r="O17" s="19"/>
      <c r="P17" s="19"/>
      <c r="Q17" s="10">
        <f>COUNTIF(O17,13)*4</f>
        <v>0</v>
      </c>
      <c r="R17" s="10">
        <f t="shared" si="1"/>
        <v>0</v>
      </c>
      <c r="S17" s="56">
        <f>SUM('121014'!S17+'191014'!S16+'261014'!S18)</f>
        <v>1</v>
      </c>
      <c r="T17" s="57">
        <f>SUM('121014'!T17+'191014'!T16+'261014'!T18)</f>
        <v>1</v>
      </c>
      <c r="U17" s="57">
        <f>SUM('121014'!U17+'191014'!U16+'261014'!U18)</f>
        <v>1</v>
      </c>
      <c r="V17" s="84">
        <f>SUM('121014'!V17+'191014'!V16+'261014'!V18)</f>
        <v>6</v>
      </c>
    </row>
    <row r="18" spans="2:22" ht="18.75" thickBot="1">
      <c r="B18" s="12">
        <v>4</v>
      </c>
      <c r="C18" s="44" t="s">
        <v>26</v>
      </c>
      <c r="D18" s="16"/>
      <c r="E18" s="16"/>
      <c r="F18" s="16"/>
      <c r="G18" s="16"/>
      <c r="H18" s="16"/>
      <c r="I18" s="16"/>
      <c r="J18" s="10">
        <f>COUNTIF(D18:I18,13)*2</f>
        <v>0</v>
      </c>
      <c r="K18" s="18"/>
      <c r="L18" s="18"/>
      <c r="M18" s="18"/>
      <c r="N18" s="10">
        <f>COUNTIF(K18:M18,13)*4</f>
        <v>0</v>
      </c>
      <c r="O18" s="16"/>
      <c r="P18" s="34"/>
      <c r="Q18" s="10">
        <f>COUNTIF(O18,13)*4</f>
        <v>0</v>
      </c>
      <c r="R18" s="10">
        <f t="shared" si="1"/>
        <v>0</v>
      </c>
      <c r="S18" s="56">
        <f>SUM('121014'!S18+'191014'!S18+'261014'!S16)</f>
        <v>1</v>
      </c>
      <c r="T18" s="57">
        <f>SUM('121014'!T18+'191014'!T18+'261014'!T16)</f>
        <v>1</v>
      </c>
      <c r="U18" s="57">
        <f>SUM('121014'!U18+'191014'!U18+'261014'!U16)</f>
        <v>1</v>
      </c>
      <c r="V18" s="84">
        <f>SUM('121014'!V18+'191014'!V18+'261014'!V16)</f>
        <v>6</v>
      </c>
    </row>
    <row r="19" spans="2:22" ht="32.25" thickBot="1">
      <c r="B19" s="30"/>
      <c r="C19" s="1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</row>
    <row r="20" spans="2:22" thickBot="1">
      <c r="B20"/>
      <c r="N20" s="21"/>
      <c r="O20"/>
      <c r="P20"/>
      <c r="R20" s="21"/>
      <c r="V20"/>
    </row>
    <row r="21" spans="2:22" ht="34.5" thickBot="1">
      <c r="B21" s="114" t="s">
        <v>15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</row>
    <row r="22" spans="2:22" ht="16.5" thickBot="1">
      <c r="B22" s="119" t="s">
        <v>0</v>
      </c>
      <c r="C22" s="120"/>
      <c r="D22" s="121" t="s">
        <v>1</v>
      </c>
      <c r="E22" s="121"/>
      <c r="F22" s="121"/>
      <c r="G22" s="121"/>
      <c r="H22" s="121"/>
      <c r="I22" s="121"/>
      <c r="J22" s="26" t="s">
        <v>2</v>
      </c>
      <c r="K22" s="121" t="s">
        <v>3</v>
      </c>
      <c r="L22" s="121"/>
      <c r="M22" s="121"/>
      <c r="N22" s="26" t="s">
        <v>2</v>
      </c>
      <c r="O22" s="31" t="s">
        <v>4</v>
      </c>
      <c r="P22" s="33"/>
      <c r="Q22" s="26" t="s">
        <v>2</v>
      </c>
      <c r="R22" s="26" t="s">
        <v>5</v>
      </c>
      <c r="S22" s="85" t="s">
        <v>12</v>
      </c>
      <c r="T22" s="86" t="s">
        <v>9</v>
      </c>
      <c r="U22" s="86" t="s">
        <v>10</v>
      </c>
      <c r="V22" s="89" t="s">
        <v>11</v>
      </c>
    </row>
    <row r="23" spans="2:22" ht="18.75" thickBot="1">
      <c r="B23" s="30">
        <v>1</v>
      </c>
      <c r="C23" s="14" t="s">
        <v>27</v>
      </c>
      <c r="D23" s="16"/>
      <c r="E23" s="16"/>
      <c r="F23" s="16"/>
      <c r="G23" s="16"/>
      <c r="H23" s="16"/>
      <c r="I23" s="16"/>
      <c r="J23" s="10">
        <f>COUNTIF(D23:I23,13)*2</f>
        <v>0</v>
      </c>
      <c r="K23" s="20"/>
      <c r="L23" s="20"/>
      <c r="M23" s="20"/>
      <c r="N23" s="10">
        <f>COUNTIF(K23:M23,13)*4</f>
        <v>0</v>
      </c>
      <c r="O23" s="16"/>
      <c r="P23" s="34"/>
      <c r="Q23" s="10">
        <f>COUNTIF(O23,13)*4</f>
        <v>0</v>
      </c>
      <c r="R23" s="47">
        <f>SUM(J23+N23+Q23)</f>
        <v>0</v>
      </c>
      <c r="S23" s="87">
        <f>SUM('121014'!S23+'191014'!S23+'261014'!S23)</f>
        <v>1</v>
      </c>
      <c r="T23" s="87">
        <f>SUM('121014'!T23+'191014'!T23+'261014'!T23)</f>
        <v>1</v>
      </c>
      <c r="U23" s="87">
        <f>SUM('121014'!U23+'191014'!U23+'261014'!U23)</f>
        <v>1</v>
      </c>
      <c r="V23" s="90">
        <f>SUM('121014'!V23+'191014'!V23+'261014'!V23)</f>
        <v>6</v>
      </c>
    </row>
    <row r="24" spans="2:22" ht="18.75" thickBot="1">
      <c r="B24" s="30">
        <v>2</v>
      </c>
      <c r="C24" s="43" t="s">
        <v>28</v>
      </c>
      <c r="D24" s="16"/>
      <c r="E24" s="16"/>
      <c r="F24" s="16"/>
      <c r="G24" s="16"/>
      <c r="H24" s="16"/>
      <c r="I24" s="16"/>
      <c r="J24" s="10">
        <f>COUNTIF(D24:I24,13)*2</f>
        <v>0</v>
      </c>
      <c r="K24" s="18"/>
      <c r="L24" s="18"/>
      <c r="M24" s="18"/>
      <c r="N24" s="10">
        <f>COUNTIF(K24:M24,13)*4</f>
        <v>0</v>
      </c>
      <c r="O24" s="15"/>
      <c r="P24" s="16"/>
      <c r="Q24" s="10">
        <f>COUNTIF(O24,13)*4</f>
        <v>0</v>
      </c>
      <c r="R24" s="74">
        <f t="shared" ref="R24:R26" si="2">SUM(J24+N24+Q24)</f>
        <v>0</v>
      </c>
      <c r="S24" s="87">
        <f>SUM('121014'!S24+'191014'!S25+'261014'!S25)</f>
        <v>2</v>
      </c>
      <c r="T24" s="88">
        <f>SUM('121014'!T24+'191014'!T25+'261014'!T25)</f>
        <v>1</v>
      </c>
      <c r="U24" s="88">
        <f>SUM('121014'!U24+'191014'!U25+'261014'!U25)</f>
        <v>0</v>
      </c>
      <c r="V24" s="91">
        <f>SUM('121014'!V24+'191014'!V25+'261014'!V25)</f>
        <v>4</v>
      </c>
    </row>
    <row r="25" spans="2:22" ht="18.75" thickBot="1">
      <c r="B25" s="11">
        <v>3</v>
      </c>
      <c r="C25" s="44" t="s">
        <v>29</v>
      </c>
      <c r="D25" s="16"/>
      <c r="E25" s="16"/>
      <c r="F25" s="16"/>
      <c r="G25" s="16"/>
      <c r="H25" s="16"/>
      <c r="I25" s="16"/>
      <c r="J25" s="10">
        <f>COUNTIF(D25:I25,13)*2</f>
        <v>0</v>
      </c>
      <c r="K25" s="17"/>
      <c r="L25" s="17"/>
      <c r="M25" s="17"/>
      <c r="N25" s="10">
        <f>COUNTIF(K25:M25,13)*4</f>
        <v>0</v>
      </c>
      <c r="O25" s="19"/>
      <c r="P25" s="19"/>
      <c r="Q25" s="10">
        <f>COUNTIF(O25,13)*4</f>
        <v>0</v>
      </c>
      <c r="R25" s="47">
        <f t="shared" si="2"/>
        <v>0</v>
      </c>
      <c r="S25" s="87">
        <f>SUM('121014'!S25+'191014'!S26+'261014'!S24)</f>
        <v>1</v>
      </c>
      <c r="T25" s="88">
        <f>SUM('121014'!T25+'191014'!T26+'261014'!T24)</f>
        <v>0</v>
      </c>
      <c r="U25" s="88">
        <f>SUM('121014'!U25+'191014'!U26+'261014'!U24)</f>
        <v>2</v>
      </c>
      <c r="V25" s="91">
        <f>SUM('121014'!V25+'191014'!V26+'261014'!V24)</f>
        <v>7</v>
      </c>
    </row>
    <row r="26" spans="2:22" ht="18.75" thickBot="1">
      <c r="B26" s="12">
        <v>4</v>
      </c>
      <c r="C26" s="14" t="s">
        <v>30</v>
      </c>
      <c r="D26" s="16"/>
      <c r="E26" s="16"/>
      <c r="F26" s="16"/>
      <c r="G26" s="16"/>
      <c r="H26" s="16"/>
      <c r="I26" s="16"/>
      <c r="J26" s="10">
        <f>COUNTIF(D26:I26,13)*2</f>
        <v>0</v>
      </c>
      <c r="K26" s="18"/>
      <c r="L26" s="18"/>
      <c r="M26" s="18"/>
      <c r="N26" s="10">
        <f>COUNTIF(K26:M26,13)*4</f>
        <v>0</v>
      </c>
      <c r="O26" s="16"/>
      <c r="P26" s="34"/>
      <c r="Q26" s="10">
        <f>COUNTIF(O26,13)*4</f>
        <v>0</v>
      </c>
      <c r="R26" s="47">
        <f t="shared" si="2"/>
        <v>0</v>
      </c>
      <c r="S26" s="87">
        <f>SUM('121014'!S26+'191014'!S24+'261014'!S26)</f>
        <v>2</v>
      </c>
      <c r="T26" s="88">
        <f>SUM('121014'!T26+'191014'!T24+'261014'!T26)</f>
        <v>0</v>
      </c>
      <c r="U26" s="88">
        <f>SUM('121014'!U26+'191014'!U24+'261014'!U26)</f>
        <v>1</v>
      </c>
      <c r="V26" s="91">
        <f>SUM('121014'!V26+'191014'!V24+'261014'!V26)</f>
        <v>5</v>
      </c>
    </row>
    <row r="27" spans="2:22" ht="32.25" thickBot="1">
      <c r="B27" s="30"/>
      <c r="C27" s="14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18"/>
    </row>
    <row r="28" spans="2:22" ht="16.5" thickBot="1"/>
    <row r="29" spans="2:22" ht="34.5" thickBot="1">
      <c r="B29" s="114" t="s">
        <v>16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  <row r="30" spans="2:22" ht="16.5" thickBot="1">
      <c r="B30" s="119" t="s">
        <v>0</v>
      </c>
      <c r="C30" s="120"/>
      <c r="D30" s="121" t="s">
        <v>1</v>
      </c>
      <c r="E30" s="121"/>
      <c r="F30" s="121"/>
      <c r="G30" s="121"/>
      <c r="H30" s="121"/>
      <c r="I30" s="121"/>
      <c r="J30" s="26" t="s">
        <v>2</v>
      </c>
      <c r="K30" s="121" t="s">
        <v>3</v>
      </c>
      <c r="L30" s="121"/>
      <c r="M30" s="121"/>
      <c r="N30" s="26" t="s">
        <v>2</v>
      </c>
      <c r="O30" s="31" t="s">
        <v>4</v>
      </c>
      <c r="P30" s="33"/>
      <c r="Q30" s="26" t="s">
        <v>2</v>
      </c>
      <c r="R30" s="26" t="s">
        <v>5</v>
      </c>
      <c r="S30" s="86" t="s">
        <v>12</v>
      </c>
      <c r="T30" s="89" t="s">
        <v>9</v>
      </c>
      <c r="U30" s="92" t="s">
        <v>10</v>
      </c>
      <c r="V30" s="29" t="s">
        <v>11</v>
      </c>
    </row>
    <row r="31" spans="2:22" ht="18.75" thickBot="1">
      <c r="B31" s="30">
        <v>1</v>
      </c>
      <c r="C31" s="14" t="s">
        <v>31</v>
      </c>
      <c r="D31" s="16"/>
      <c r="E31" s="16"/>
      <c r="F31" s="16"/>
      <c r="G31" s="16"/>
      <c r="H31" s="16"/>
      <c r="I31" s="16"/>
      <c r="J31" s="10">
        <f>COUNTIF(D31:I31,13)*2</f>
        <v>0</v>
      </c>
      <c r="K31" s="20"/>
      <c r="L31" s="20"/>
      <c r="M31" s="20"/>
      <c r="N31" s="10">
        <f>COUNTIF(K31:M31,13)*4</f>
        <v>0</v>
      </c>
      <c r="O31" s="16"/>
      <c r="P31" s="34"/>
      <c r="Q31" s="10">
        <f>COUNTIF(O31,13)*6</f>
        <v>0</v>
      </c>
      <c r="R31" s="47">
        <f>SUM(J31+N31+Q31)</f>
        <v>0</v>
      </c>
      <c r="S31" s="87">
        <f>SUM('121014'!S31+'191014'!S31+'261014'!S31)</f>
        <v>0</v>
      </c>
      <c r="T31" s="87">
        <f>SUM('121014'!T31+'191014'!T31+'261014'!T31)</f>
        <v>0</v>
      </c>
      <c r="U31" s="87">
        <f>SUM('121014'!U31+'191014'!U31+'261014'!U31)</f>
        <v>0</v>
      </c>
      <c r="V31" s="90">
        <f>SUM('121014'!V31+'191014'!V31+'261014'!V31)</f>
        <v>0</v>
      </c>
    </row>
    <row r="32" spans="2:22" ht="18.75" thickBot="1">
      <c r="B32" s="30">
        <v>2</v>
      </c>
      <c r="C32" s="43" t="s">
        <v>32</v>
      </c>
      <c r="D32" s="16"/>
      <c r="E32" s="16"/>
      <c r="F32" s="16"/>
      <c r="G32" s="16"/>
      <c r="H32" s="16"/>
      <c r="I32" s="16"/>
      <c r="J32" s="10">
        <f>COUNTIF(D32:I32,13)*2</f>
        <v>0</v>
      </c>
      <c r="K32" s="18"/>
      <c r="L32" s="18"/>
      <c r="M32" s="18"/>
      <c r="N32" s="10">
        <f>COUNTIF(K32:M32,13)*4</f>
        <v>0</v>
      </c>
      <c r="O32" s="15"/>
      <c r="P32" s="34"/>
      <c r="Q32" s="10">
        <f t="shared" ref="Q32:Q34" si="3">COUNTIF(O32,13)*6</f>
        <v>0</v>
      </c>
      <c r="R32" s="38">
        <f t="shared" ref="R32:R34" si="4">SUM(J32+N32+Q32)</f>
        <v>0</v>
      </c>
      <c r="S32" s="87">
        <f>SUM('121014'!S32+'191014'!S33+'261014'!S33)</f>
        <v>2</v>
      </c>
      <c r="T32" s="88">
        <f>SUM('121014'!T32+'191014'!T33+'261014'!T33)</f>
        <v>0</v>
      </c>
      <c r="U32" s="88">
        <f>SUM('121014'!U32+'191014'!U33+'261014'!U33)</f>
        <v>1</v>
      </c>
      <c r="V32" s="91">
        <f>SUM('121014'!V32+'191014'!V33+'261014'!V33)</f>
        <v>5</v>
      </c>
    </row>
    <row r="33" spans="2:22" ht="18.75" thickBot="1">
      <c r="B33" s="11">
        <v>3</v>
      </c>
      <c r="C33" s="44" t="s">
        <v>33</v>
      </c>
      <c r="D33" s="16"/>
      <c r="E33" s="16"/>
      <c r="F33" s="16"/>
      <c r="G33" s="16"/>
      <c r="H33" s="16"/>
      <c r="I33" s="16"/>
      <c r="J33" s="10">
        <f>COUNTIF(D33:I33,13)*2</f>
        <v>0</v>
      </c>
      <c r="K33" s="17"/>
      <c r="L33" s="17"/>
      <c r="M33" s="17"/>
      <c r="N33" s="10">
        <f>COUNTIF(K33:M33,13)*4</f>
        <v>0</v>
      </c>
      <c r="O33" s="19"/>
      <c r="P33" s="16"/>
      <c r="Q33" s="10">
        <f t="shared" si="3"/>
        <v>0</v>
      </c>
      <c r="R33" s="47">
        <f t="shared" si="4"/>
        <v>0</v>
      </c>
      <c r="S33" s="87">
        <f>SUM('121014'!S33+'191014'!S34+'261014'!S32)</f>
        <v>1</v>
      </c>
      <c r="T33" s="88">
        <f>SUM('121014'!T33+'191014'!T34+'261014'!T32)</f>
        <v>0</v>
      </c>
      <c r="U33" s="88">
        <f>SUM('121014'!U33+'191014'!U34+'261014'!U32)</f>
        <v>2</v>
      </c>
      <c r="V33" s="91">
        <f>SUM('121014'!V33+'191014'!V34+'261014'!V32)</f>
        <v>7</v>
      </c>
    </row>
    <row r="34" spans="2:22" ht="18.75" thickBot="1">
      <c r="B34" s="12">
        <v>4</v>
      </c>
      <c r="C34" s="14" t="s">
        <v>34</v>
      </c>
      <c r="D34" s="16"/>
      <c r="E34" s="16"/>
      <c r="F34" s="16"/>
      <c r="G34" s="16"/>
      <c r="H34" s="16"/>
      <c r="I34" s="16"/>
      <c r="J34" s="10">
        <f>COUNTIF(D34:I34,13)*2</f>
        <v>0</v>
      </c>
      <c r="K34" s="18"/>
      <c r="L34" s="18"/>
      <c r="M34" s="18"/>
      <c r="N34" s="10">
        <f>COUNTIF(K34:M34,13)*4</f>
        <v>0</v>
      </c>
      <c r="O34" s="16"/>
      <c r="P34" s="34"/>
      <c r="Q34" s="10">
        <f t="shared" si="3"/>
        <v>0</v>
      </c>
      <c r="R34" s="47">
        <f t="shared" si="4"/>
        <v>0</v>
      </c>
      <c r="S34" s="87">
        <f>SUM('121014'!S34+'191014'!S32+'261014'!S34)</f>
        <v>0</v>
      </c>
      <c r="T34" s="88">
        <f>SUM('121014'!T34+'191014'!T32+'261014'!T34)</f>
        <v>0</v>
      </c>
      <c r="U34" s="88">
        <f>SUM('121014'!U34+'191014'!U32+'261014'!U34)</f>
        <v>3</v>
      </c>
      <c r="V34" s="91">
        <f>SUM('121014'!V34+'191014'!V32+'261014'!V34)</f>
        <v>9</v>
      </c>
    </row>
    <row r="35" spans="2:22" ht="32.25" thickBot="1">
      <c r="B35" s="30"/>
      <c r="C35" s="14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18"/>
    </row>
  </sheetData>
  <sheetProtection password="C326" sheet="1" objects="1" scenarios="1"/>
  <protectedRanges>
    <protectedRange sqref="D7:I10 K7:M10 O7:P10 D31:I34 D15:I18 K15:M18 O15:P18 K31:M34 D23:I26 K23:M26 O23:P26 O31:P34" name="Plage1_1"/>
  </protectedRanges>
  <mergeCells count="22">
    <mergeCell ref="B29:R29"/>
    <mergeCell ref="B30:C30"/>
    <mergeCell ref="D30:I30"/>
    <mergeCell ref="K30:M30"/>
    <mergeCell ref="D35:R35"/>
    <mergeCell ref="B21:R21"/>
    <mergeCell ref="B22:C22"/>
    <mergeCell ref="D22:I22"/>
    <mergeCell ref="K22:M22"/>
    <mergeCell ref="D27:R27"/>
    <mergeCell ref="B13:R13"/>
    <mergeCell ref="B14:C14"/>
    <mergeCell ref="D14:I14"/>
    <mergeCell ref="K14:M14"/>
    <mergeCell ref="D19:R19"/>
    <mergeCell ref="B1:R1"/>
    <mergeCell ref="B3:R3"/>
    <mergeCell ref="D11:R11"/>
    <mergeCell ref="B5:R5"/>
    <mergeCell ref="B6:C6"/>
    <mergeCell ref="D6:I6"/>
    <mergeCell ref="K6:M6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groupe</vt:lpstr>
      <vt:lpstr>121014</vt:lpstr>
      <vt:lpstr>191014</vt:lpstr>
      <vt:lpstr>261014</vt:lpstr>
      <vt:lpstr>4eme</vt:lpstr>
      <vt:lpstr>5eme</vt:lpstr>
      <vt:lpstr>classement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bibi</cp:lastModifiedBy>
  <dcterms:created xsi:type="dcterms:W3CDTF">2012-02-20T20:12:43Z</dcterms:created>
  <dcterms:modified xsi:type="dcterms:W3CDTF">2014-10-26T17:09:21Z</dcterms:modified>
</cp:coreProperties>
</file>