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J53" i="1"/>
  <c r="J52"/>
  <c r="J51"/>
  <c r="J49"/>
  <c r="J48"/>
  <c r="J47"/>
  <c r="J46"/>
  <c r="J45"/>
  <c r="J44" s="1"/>
  <c r="Q34"/>
  <c r="O34"/>
  <c r="N34"/>
  <c r="M34"/>
  <c r="L34"/>
  <c r="K34"/>
  <c r="J34"/>
  <c r="I34"/>
  <c r="H34"/>
  <c r="G34"/>
  <c r="F34"/>
  <c r="E34"/>
  <c r="D34"/>
  <c r="P32"/>
  <c r="R32" s="1"/>
  <c r="P31"/>
  <c r="R31" s="1"/>
  <c r="P30"/>
  <c r="R30" s="1"/>
  <c r="P29"/>
  <c r="R29" s="1"/>
  <c r="P28"/>
  <c r="R28" s="1"/>
  <c r="P27"/>
  <c r="R27" s="1"/>
  <c r="P26"/>
  <c r="R26" s="1"/>
  <c r="P25"/>
  <c r="R25" s="1"/>
  <c r="P24"/>
  <c r="R24" s="1"/>
  <c r="P23"/>
  <c r="R23" s="1"/>
  <c r="P22"/>
  <c r="R22" s="1"/>
  <c r="P21"/>
  <c r="R21" s="1"/>
  <c r="P20"/>
  <c r="R20" s="1"/>
  <c r="P19"/>
  <c r="R19" s="1"/>
  <c r="P18"/>
  <c r="R18" s="1"/>
  <c r="P17"/>
  <c r="R17" s="1"/>
  <c r="P16"/>
  <c r="R16" s="1"/>
  <c r="P15"/>
  <c r="R15" s="1"/>
  <c r="P14"/>
  <c r="R14" s="1"/>
  <c r="P13"/>
  <c r="R13" s="1"/>
  <c r="P12"/>
  <c r="R12" s="1"/>
  <c r="P11"/>
  <c r="R11" s="1"/>
  <c r="P10"/>
  <c r="R10" s="1"/>
  <c r="P9"/>
  <c r="R9" s="1"/>
  <c r="P8"/>
  <c r="R8" s="1"/>
  <c r="P7"/>
  <c r="R7" s="1"/>
  <c r="P6"/>
  <c r="R6" s="1"/>
  <c r="P5"/>
  <c r="R5" s="1"/>
  <c r="P4"/>
  <c r="R4" s="1"/>
  <c r="P3"/>
  <c r="R3" s="1"/>
  <c r="P2"/>
  <c r="P34" s="1"/>
  <c r="R34" l="1"/>
  <c r="R2"/>
  <c r="P36"/>
</calcChain>
</file>

<file path=xl/sharedStrings.xml><?xml version="1.0" encoding="utf-8"?>
<sst xmlns="http://schemas.openxmlformats.org/spreadsheetml/2006/main" count="282" uniqueCount="176">
  <si>
    <t>Licences</t>
  </si>
  <si>
    <t>NOM</t>
  </si>
  <si>
    <t>Prénom</t>
  </si>
  <si>
    <t>Fédé</t>
  </si>
  <si>
    <t>Divers</t>
  </si>
  <si>
    <t>Total</t>
  </si>
  <si>
    <t xml:space="preserve">MICHEL </t>
  </si>
  <si>
    <t>René</t>
  </si>
  <si>
    <t>EMMELIN</t>
  </si>
  <si>
    <t>Jean Pierre</t>
  </si>
  <si>
    <t>FERRI</t>
  </si>
  <si>
    <t>Jean Marie</t>
  </si>
  <si>
    <t>ORFEUIL</t>
  </si>
  <si>
    <t>Alain</t>
  </si>
  <si>
    <t>CROIZET</t>
  </si>
  <si>
    <t>Patrick</t>
  </si>
  <si>
    <t>CAMPILLO</t>
  </si>
  <si>
    <t>Philippe</t>
  </si>
  <si>
    <t xml:space="preserve">MAKA </t>
  </si>
  <si>
    <t>Thierry</t>
  </si>
  <si>
    <t>Thomas</t>
  </si>
  <si>
    <t>TOURNUT</t>
  </si>
  <si>
    <t>Fabien</t>
  </si>
  <si>
    <t>DAJOUX</t>
  </si>
  <si>
    <t>Guy</t>
  </si>
  <si>
    <t xml:space="preserve">FELLAY </t>
  </si>
  <si>
    <t>Gilles</t>
  </si>
  <si>
    <t>TONELLA</t>
  </si>
  <si>
    <t>Jean-Michel</t>
  </si>
  <si>
    <t>PAILLOT</t>
  </si>
  <si>
    <t>Robert</t>
  </si>
  <si>
    <t>FERNANDES</t>
  </si>
  <si>
    <t>Joao</t>
  </si>
  <si>
    <t>MADUBOT</t>
  </si>
  <si>
    <t>jean Michel</t>
  </si>
  <si>
    <t>BROUSSE</t>
  </si>
  <si>
    <t>Emanuel</t>
  </si>
  <si>
    <t>FUGIER</t>
  </si>
  <si>
    <t>Jacques</t>
  </si>
  <si>
    <t>BENAMA</t>
  </si>
  <si>
    <t>SAID</t>
  </si>
  <si>
    <t xml:space="preserve">FIACRE </t>
  </si>
  <si>
    <t>Gérard</t>
  </si>
  <si>
    <t xml:space="preserve">GARDY </t>
  </si>
  <si>
    <t>Serge</t>
  </si>
  <si>
    <t>JOALHE</t>
  </si>
  <si>
    <t>Claude</t>
  </si>
  <si>
    <t>METENIER</t>
  </si>
  <si>
    <t>Jean Luc</t>
  </si>
  <si>
    <t>PERRIN</t>
  </si>
  <si>
    <t>QUINTY</t>
  </si>
  <si>
    <t>Jean Paul</t>
  </si>
  <si>
    <t>AUDUBERT</t>
  </si>
  <si>
    <t>Laurent</t>
  </si>
  <si>
    <t>Nathalie</t>
  </si>
  <si>
    <t>C28</t>
  </si>
  <si>
    <t>VAINQUEUR du B</t>
  </si>
  <si>
    <t>C48</t>
  </si>
  <si>
    <t>BRUNIER EMELIN VACHERON</t>
  </si>
  <si>
    <t>FINALISTES du B</t>
  </si>
  <si>
    <t>MICHEL - FERRI - METENIER</t>
  </si>
  <si>
    <t>C68</t>
  </si>
  <si>
    <t>1/2 FINALISTES du A</t>
  </si>
  <si>
    <t>PAILLOT - PERREY</t>
  </si>
  <si>
    <t>C67</t>
  </si>
  <si>
    <t>BROUSSE - MAKA Thomas</t>
  </si>
  <si>
    <t>BENAMA - MAKA Thierry</t>
  </si>
  <si>
    <t>CROIZET - DEVORS - BIRON</t>
  </si>
  <si>
    <t>C96</t>
  </si>
  <si>
    <t>1/2 FINALISTES du B</t>
  </si>
  <si>
    <t>TONELLA JM - MAKA Thierry</t>
  </si>
  <si>
    <t>CROIZET - MICHEL - FERRI</t>
  </si>
  <si>
    <t>C54</t>
  </si>
  <si>
    <t>FINALISTES du A</t>
  </si>
  <si>
    <t>MAKA Thomas MAKA Thierry</t>
  </si>
  <si>
    <t>C72</t>
  </si>
  <si>
    <t>VAINQUEUR du A</t>
  </si>
  <si>
    <t>EMELIN -CAMPILLO - FERRI</t>
  </si>
  <si>
    <t>C42</t>
  </si>
  <si>
    <t>MICHEL - FUGIER -TOURNUT</t>
  </si>
  <si>
    <t>C51</t>
  </si>
  <si>
    <t>FENET - EMELIN - ORFEUIL</t>
  </si>
  <si>
    <t>1/4 Finalistes du A</t>
  </si>
  <si>
    <t>FELLAY - FIACRE - MICHEL</t>
  </si>
  <si>
    <t>C56</t>
  </si>
  <si>
    <t>1/2 Finalistes du A</t>
  </si>
  <si>
    <t>EMELIN - ORFEUIL - CAMPILLO</t>
  </si>
  <si>
    <t>B69</t>
  </si>
  <si>
    <t>1/4Finalistes du A</t>
  </si>
  <si>
    <t>TONELLA JM - TONELLA N - AUDUBERT</t>
  </si>
  <si>
    <t>C65</t>
  </si>
  <si>
    <t>DAJOUX - MADUBOT - FELLAY</t>
  </si>
  <si>
    <t>1/2 Finalistes du B</t>
  </si>
  <si>
    <t>EMELIN - ORFEUIL</t>
  </si>
  <si>
    <t>C59</t>
  </si>
  <si>
    <t xml:space="preserve">EMELIN -CAMPILLO </t>
  </si>
  <si>
    <t>C44</t>
  </si>
  <si>
    <t>DAJOUX - MADUBOT</t>
  </si>
  <si>
    <t>D46</t>
  </si>
  <si>
    <t>1/2 Finalistes</t>
  </si>
  <si>
    <t>C89</t>
  </si>
  <si>
    <t>MAKA Thierry TONELLA JM</t>
  </si>
  <si>
    <t>MAKA Thomas</t>
  </si>
  <si>
    <t>C85</t>
  </si>
  <si>
    <t>QUINTY - PERRIN</t>
  </si>
  <si>
    <t>C20</t>
  </si>
  <si>
    <t>VAINQUEURS DU B</t>
  </si>
  <si>
    <t>CROIZET DAJOUX FELLAY</t>
  </si>
  <si>
    <t>C81</t>
  </si>
  <si>
    <t>MAKA Thierry GARDY Serge</t>
  </si>
  <si>
    <t>E224</t>
  </si>
  <si>
    <t>ORFEUIL CROIZET MICHEL</t>
  </si>
  <si>
    <t>C33</t>
  </si>
  <si>
    <t>FERRI MICHEL</t>
  </si>
  <si>
    <t>C41</t>
  </si>
  <si>
    <t>FERRI MICHEL TOURNUT</t>
  </si>
  <si>
    <t xml:space="preserve">CROIZET </t>
  </si>
  <si>
    <t>C74</t>
  </si>
  <si>
    <t>FERRI - MICHEL</t>
  </si>
  <si>
    <t>C16</t>
  </si>
  <si>
    <t>Vainqueur du B</t>
  </si>
  <si>
    <t>DAJOUX EMELIN JOALHE</t>
  </si>
  <si>
    <t>C31</t>
  </si>
  <si>
    <t>FERRI MICHEL ORFEUIL</t>
  </si>
  <si>
    <t>c94</t>
  </si>
  <si>
    <t>FERNANDEZ -TOURNUT</t>
  </si>
  <si>
    <t>BELLOT</t>
  </si>
  <si>
    <t>BACHARD</t>
  </si>
  <si>
    <t>Fabrice</t>
  </si>
  <si>
    <t>date</t>
  </si>
  <si>
    <t>N° du Concours</t>
  </si>
  <si>
    <t>Notation</t>
  </si>
  <si>
    <t>Noms des participants</t>
  </si>
  <si>
    <t>TOTAL POINTS</t>
  </si>
  <si>
    <t>GRILLE  C</t>
  </si>
  <si>
    <t>DEPARTEMENTAL &amp; Championat Départemental</t>
  </si>
  <si>
    <t>GRILLE  A</t>
  </si>
  <si>
    <t>PROMOTION et VETERANS</t>
  </si>
  <si>
    <t xml:space="preserve">Type de compétition </t>
  </si>
  <si>
    <t xml:space="preserve">Concours A </t>
  </si>
  <si>
    <t>Concours B</t>
  </si>
  <si>
    <t xml:space="preserve">De 9 à 32 </t>
  </si>
  <si>
    <t>G</t>
  </si>
  <si>
    <t>P</t>
  </si>
  <si>
    <t>De 33 à 64</t>
  </si>
  <si>
    <t>De 65 à 128</t>
  </si>
  <si>
    <t>De 129 à 256</t>
  </si>
  <si>
    <t>De 257 à 512</t>
  </si>
  <si>
    <t>C384</t>
  </si>
  <si>
    <t>1/8 de Finale</t>
  </si>
  <si>
    <t>C256</t>
  </si>
  <si>
    <t>TONELLA J.M</t>
  </si>
  <si>
    <t>C35</t>
  </si>
  <si>
    <t>BACHARD - BELLOT</t>
  </si>
  <si>
    <t>C52</t>
  </si>
  <si>
    <t>ROBILLARD</t>
  </si>
  <si>
    <t>C111</t>
  </si>
  <si>
    <t>QUINTY - CROIZET - FELLAY</t>
  </si>
  <si>
    <t>GARDY</t>
  </si>
  <si>
    <t>C47</t>
  </si>
  <si>
    <t>BACHARD - QUINTY</t>
  </si>
  <si>
    <t>C128</t>
  </si>
  <si>
    <t>C37</t>
  </si>
  <si>
    <t>FERNANDEZ -</t>
  </si>
  <si>
    <t>C144</t>
  </si>
  <si>
    <t>CHAMBON</t>
  </si>
  <si>
    <t>Georges</t>
  </si>
  <si>
    <t>VAUTH</t>
  </si>
  <si>
    <t>André</t>
  </si>
  <si>
    <t>CROIZET FERRI MICHEL</t>
  </si>
  <si>
    <t>PERRIN ROBILLARD</t>
  </si>
  <si>
    <t>A177</t>
  </si>
  <si>
    <t>FUGIER CHAMBON VAUTH</t>
  </si>
  <si>
    <t>C114</t>
  </si>
  <si>
    <t>C76</t>
  </si>
  <si>
    <t>BACHARD FELLAY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</si>
</sst>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5" fillId="0" borderId="0" xfId="0" applyNumberFormat="1" applyFont="1" applyFill="1"/>
    <xf numFmtId="17" fontId="0" fillId="2" borderId="1" xfId="0" applyNumberForma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2" fillId="0" borderId="0" xfId="0" applyFont="1"/>
    <xf numFmtId="0" fontId="6" fillId="0" borderId="2" xfId="0" applyFont="1" applyBorder="1" applyProtection="1">
      <protection hidden="1"/>
    </xf>
    <xf numFmtId="0" fontId="0" fillId="0" borderId="2" xfId="0" applyBorder="1" applyAlignment="1" applyProtection="1"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wrapText="1"/>
      <protection hidden="1"/>
    </xf>
    <xf numFmtId="0" fontId="0" fillId="0" borderId="8" xfId="0" applyBorder="1" applyProtection="1"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12" fontId="0" fillId="0" borderId="5" xfId="0" applyNumberFormat="1" applyBorder="1" applyAlignment="1" applyProtection="1">
      <alignment horizontal="center"/>
      <protection hidden="1"/>
    </xf>
    <xf numFmtId="12" fontId="0" fillId="0" borderId="13" xfId="0" applyNumberForma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14" fontId="0" fillId="0" borderId="0" xfId="0" applyNumberFormat="1" applyFill="1"/>
    <xf numFmtId="1" fontId="2" fillId="0" borderId="6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0" fillId="0" borderId="2" xfId="0" applyBorder="1"/>
    <xf numFmtId="0" fontId="0" fillId="0" borderId="6" xfId="0" applyFill="1" applyBorder="1"/>
    <xf numFmtId="0" fontId="7" fillId="0" borderId="6" xfId="0" applyFont="1" applyBorder="1" applyAlignment="1">
      <alignment horizontal="center"/>
    </xf>
    <xf numFmtId="0" fontId="0" fillId="0" borderId="6" xfId="0" applyBorder="1"/>
    <xf numFmtId="0" fontId="5" fillId="0" borderId="6" xfId="0" applyFont="1" applyBorder="1"/>
    <xf numFmtId="0" fontId="9" fillId="0" borderId="6" xfId="0" applyFont="1" applyBorder="1"/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8"/>
  <sheetViews>
    <sheetView tabSelected="1" topLeftCell="A31" workbookViewId="0">
      <selection activeCell="I50" sqref="I50"/>
    </sheetView>
  </sheetViews>
  <sheetFormatPr baseColWidth="10" defaultRowHeight="15"/>
  <cols>
    <col min="2" max="2" width="18.5703125" customWidth="1"/>
    <col min="3" max="3" width="14.42578125" style="5" customWidth="1"/>
  </cols>
  <sheetData>
    <row r="1" spans="1:18">
      <c r="A1" s="1" t="s">
        <v>0</v>
      </c>
      <c r="B1" s="1" t="s">
        <v>1</v>
      </c>
      <c r="C1" s="2" t="s">
        <v>2</v>
      </c>
      <c r="D1" s="3">
        <v>43040</v>
      </c>
      <c r="E1" s="3">
        <v>43070</v>
      </c>
      <c r="F1" s="3">
        <v>43101</v>
      </c>
      <c r="G1" s="3">
        <v>43132</v>
      </c>
      <c r="H1" s="3">
        <v>43160</v>
      </c>
      <c r="I1" s="3">
        <v>43191</v>
      </c>
      <c r="J1" s="3">
        <v>43221</v>
      </c>
      <c r="K1" s="3">
        <v>43252</v>
      </c>
      <c r="L1" s="3">
        <v>43282</v>
      </c>
      <c r="M1" s="3">
        <v>43313</v>
      </c>
      <c r="N1" s="3">
        <v>43344</v>
      </c>
      <c r="O1" s="3">
        <v>43374</v>
      </c>
      <c r="P1" s="1" t="s">
        <v>3</v>
      </c>
      <c r="Q1" s="1" t="s">
        <v>4</v>
      </c>
      <c r="R1" s="1" t="s">
        <v>5</v>
      </c>
    </row>
    <row r="2" spans="1:18">
      <c r="A2">
        <v>6301655</v>
      </c>
      <c r="B2" s="4" t="s">
        <v>14</v>
      </c>
      <c r="C2" s="5" t="s">
        <v>15</v>
      </c>
      <c r="D2" s="6"/>
      <c r="E2" s="6">
        <v>4</v>
      </c>
      <c r="F2" s="6"/>
      <c r="G2" s="6">
        <v>4</v>
      </c>
      <c r="H2" s="6"/>
      <c r="I2" s="6">
        <v>3</v>
      </c>
      <c r="J2" s="6">
        <v>9</v>
      </c>
      <c r="K2" s="6">
        <v>4</v>
      </c>
      <c r="L2" s="6">
        <v>4</v>
      </c>
      <c r="M2" s="6"/>
      <c r="N2" s="6">
        <v>5</v>
      </c>
      <c r="O2" s="6">
        <v>5</v>
      </c>
      <c r="P2" s="8">
        <f t="shared" ref="P2:P32" si="0">SUM(D2:O2)</f>
        <v>38</v>
      </c>
      <c r="Q2" s="9">
        <v>0</v>
      </c>
      <c r="R2" s="10">
        <f t="shared" ref="R2:R32" si="1">Q2+P2</f>
        <v>38</v>
      </c>
    </row>
    <row r="3" spans="1:18">
      <c r="A3">
        <v>315584</v>
      </c>
      <c r="B3" s="4" t="s">
        <v>6</v>
      </c>
      <c r="C3" s="5" t="s">
        <v>7</v>
      </c>
      <c r="D3" s="6">
        <v>3</v>
      </c>
      <c r="E3" s="6"/>
      <c r="F3" s="6"/>
      <c r="G3" s="6">
        <v>4</v>
      </c>
      <c r="H3" s="6">
        <v>7</v>
      </c>
      <c r="I3" s="7"/>
      <c r="J3" s="6">
        <v>6</v>
      </c>
      <c r="K3" s="6">
        <v>9</v>
      </c>
      <c r="L3" s="6">
        <v>3</v>
      </c>
      <c r="M3" s="6">
        <v>6</v>
      </c>
      <c r="N3" s="6"/>
      <c r="O3" s="6"/>
      <c r="P3" s="8">
        <f t="shared" si="0"/>
        <v>38</v>
      </c>
      <c r="Q3" s="9">
        <v>0</v>
      </c>
      <c r="R3" s="10">
        <f t="shared" si="1"/>
        <v>38</v>
      </c>
    </row>
    <row r="4" spans="1:18">
      <c r="A4">
        <v>6312964</v>
      </c>
      <c r="B4" s="4" t="s">
        <v>8</v>
      </c>
      <c r="C4" s="5" t="s">
        <v>9</v>
      </c>
      <c r="D4" s="6">
        <v>4</v>
      </c>
      <c r="E4" s="6"/>
      <c r="F4" s="6"/>
      <c r="G4" s="6">
        <v>6</v>
      </c>
      <c r="H4" s="6">
        <v>7</v>
      </c>
      <c r="I4" s="6">
        <v>12</v>
      </c>
      <c r="J4" s="6"/>
      <c r="K4" s="6"/>
      <c r="L4" s="6"/>
      <c r="M4" s="6">
        <v>3</v>
      </c>
      <c r="N4" s="6"/>
      <c r="O4" s="6"/>
      <c r="P4" s="8">
        <f t="shared" si="0"/>
        <v>32</v>
      </c>
      <c r="Q4" s="9">
        <v>0</v>
      </c>
      <c r="R4" s="10">
        <f t="shared" si="1"/>
        <v>32</v>
      </c>
    </row>
    <row r="5" spans="1:18">
      <c r="A5">
        <v>6311644</v>
      </c>
      <c r="B5" s="4" t="s">
        <v>10</v>
      </c>
      <c r="C5" s="5" t="s">
        <v>11</v>
      </c>
      <c r="D5" s="6">
        <v>3</v>
      </c>
      <c r="E5" s="6"/>
      <c r="F5" s="6"/>
      <c r="G5" s="6">
        <v>10</v>
      </c>
      <c r="H5" s="6"/>
      <c r="I5" s="6"/>
      <c r="J5" s="6"/>
      <c r="K5" s="6">
        <v>9</v>
      </c>
      <c r="L5" s="6">
        <v>3</v>
      </c>
      <c r="M5" s="6">
        <v>6</v>
      </c>
      <c r="N5" s="6"/>
      <c r="O5" s="6"/>
      <c r="P5" s="8">
        <f t="shared" si="0"/>
        <v>31</v>
      </c>
      <c r="Q5" s="9">
        <v>0</v>
      </c>
      <c r="R5" s="10">
        <f t="shared" si="1"/>
        <v>31</v>
      </c>
    </row>
    <row r="6" spans="1:18">
      <c r="A6">
        <v>6389086</v>
      </c>
      <c r="B6" s="4" t="s">
        <v>12</v>
      </c>
      <c r="C6" s="5" t="s">
        <v>13</v>
      </c>
      <c r="D6" s="6"/>
      <c r="E6" s="6"/>
      <c r="F6" s="6"/>
      <c r="G6" s="6"/>
      <c r="H6" s="6">
        <v>7</v>
      </c>
      <c r="I6" s="6">
        <v>7</v>
      </c>
      <c r="J6" s="6">
        <v>6</v>
      </c>
      <c r="K6" s="6"/>
      <c r="L6" s="6"/>
      <c r="M6" s="6">
        <v>3</v>
      </c>
      <c r="N6" s="6"/>
      <c r="O6" s="6"/>
      <c r="P6" s="8">
        <f t="shared" si="0"/>
        <v>23</v>
      </c>
      <c r="Q6" s="9">
        <v>0</v>
      </c>
      <c r="R6" s="10">
        <f t="shared" si="1"/>
        <v>23</v>
      </c>
    </row>
    <row r="7" spans="1:18">
      <c r="A7">
        <v>6308478</v>
      </c>
      <c r="B7" s="4" t="s">
        <v>16</v>
      </c>
      <c r="C7" s="5" t="s">
        <v>17</v>
      </c>
      <c r="D7" s="6"/>
      <c r="E7" s="6"/>
      <c r="F7" s="6"/>
      <c r="G7" s="6">
        <v>6</v>
      </c>
      <c r="H7" s="6">
        <v>3</v>
      </c>
      <c r="I7" s="6">
        <v>9</v>
      </c>
      <c r="J7" s="6"/>
      <c r="K7" s="6"/>
      <c r="L7" s="6"/>
      <c r="M7" s="6"/>
      <c r="N7" s="6">
        <v>3</v>
      </c>
      <c r="O7" s="6"/>
      <c r="P7" s="8">
        <f t="shared" si="0"/>
        <v>21</v>
      </c>
      <c r="Q7" s="9">
        <v>0</v>
      </c>
      <c r="R7" s="10">
        <f t="shared" si="1"/>
        <v>21</v>
      </c>
    </row>
    <row r="8" spans="1:18">
      <c r="A8">
        <v>6206020</v>
      </c>
      <c r="B8" s="4" t="s">
        <v>18</v>
      </c>
      <c r="C8" s="5" t="s">
        <v>19</v>
      </c>
      <c r="D8" s="11">
        <v>3</v>
      </c>
      <c r="E8" s="11"/>
      <c r="F8" s="11">
        <v>3</v>
      </c>
      <c r="G8" s="11">
        <v>4</v>
      </c>
      <c r="H8" s="11"/>
      <c r="I8" s="11">
        <v>4</v>
      </c>
      <c r="J8" s="11">
        <v>3</v>
      </c>
      <c r="K8" s="11"/>
      <c r="L8" s="11"/>
      <c r="M8" s="11"/>
      <c r="N8" s="11"/>
      <c r="O8" s="11"/>
      <c r="P8" s="8">
        <f t="shared" si="0"/>
        <v>17</v>
      </c>
      <c r="Q8" s="9">
        <v>0</v>
      </c>
      <c r="R8" s="10">
        <f t="shared" si="1"/>
        <v>17</v>
      </c>
    </row>
    <row r="9" spans="1:18">
      <c r="A9">
        <v>6300470</v>
      </c>
      <c r="B9" s="4" t="s">
        <v>25</v>
      </c>
      <c r="C9" s="5" t="s">
        <v>26</v>
      </c>
      <c r="D9" s="6"/>
      <c r="E9" s="6"/>
      <c r="F9" s="6"/>
      <c r="G9" s="6"/>
      <c r="H9" s="6">
        <v>3</v>
      </c>
      <c r="I9" s="6">
        <v>6</v>
      </c>
      <c r="J9" s="6">
        <v>3</v>
      </c>
      <c r="K9" s="6"/>
      <c r="L9" s="6"/>
      <c r="M9" s="6"/>
      <c r="N9" s="6"/>
      <c r="O9" s="6">
        <v>3</v>
      </c>
      <c r="P9" s="8">
        <f t="shared" si="0"/>
        <v>15</v>
      </c>
      <c r="Q9" s="9">
        <v>0</v>
      </c>
      <c r="R9" s="10">
        <f t="shared" si="1"/>
        <v>15</v>
      </c>
    </row>
    <row r="10" spans="1:18">
      <c r="A10">
        <v>6315515</v>
      </c>
      <c r="B10" s="4" t="s">
        <v>37</v>
      </c>
      <c r="C10" s="5" t="s">
        <v>38</v>
      </c>
      <c r="D10" s="6"/>
      <c r="E10" s="6"/>
      <c r="F10" s="6"/>
      <c r="G10" s="6"/>
      <c r="H10" s="6"/>
      <c r="I10" s="6">
        <v>4</v>
      </c>
      <c r="J10" s="6"/>
      <c r="K10" s="6"/>
      <c r="L10" s="6"/>
      <c r="M10" s="6">
        <v>5</v>
      </c>
      <c r="N10" s="6"/>
      <c r="O10" s="6">
        <v>5</v>
      </c>
      <c r="P10" s="8">
        <f t="shared" si="0"/>
        <v>14</v>
      </c>
      <c r="Q10" s="9">
        <v>0</v>
      </c>
      <c r="R10" s="10">
        <f t="shared" si="1"/>
        <v>14</v>
      </c>
    </row>
    <row r="11" spans="1:18">
      <c r="A11">
        <v>6397716</v>
      </c>
      <c r="B11" s="4" t="s">
        <v>18</v>
      </c>
      <c r="C11" s="5" t="s">
        <v>20</v>
      </c>
      <c r="D11" s="11">
        <v>5</v>
      </c>
      <c r="E11" s="11"/>
      <c r="F11" s="11"/>
      <c r="G11" s="11">
        <v>4</v>
      </c>
      <c r="H11" s="11"/>
      <c r="I11" s="11">
        <v>5</v>
      </c>
      <c r="J11" s="11"/>
      <c r="K11" s="11"/>
      <c r="L11" s="11"/>
      <c r="M11" s="11"/>
      <c r="N11" s="11"/>
      <c r="O11" s="11"/>
      <c r="P11" s="8">
        <f t="shared" si="0"/>
        <v>14</v>
      </c>
      <c r="Q11" s="9">
        <v>0</v>
      </c>
      <c r="R11" s="10">
        <f t="shared" si="1"/>
        <v>14</v>
      </c>
    </row>
    <row r="12" spans="1:18">
      <c r="A12">
        <v>6311059</v>
      </c>
      <c r="B12" s="4" t="s">
        <v>21</v>
      </c>
      <c r="C12" s="5" t="s">
        <v>22</v>
      </c>
      <c r="D12" s="6"/>
      <c r="E12" s="6"/>
      <c r="F12" s="6"/>
      <c r="G12" s="6"/>
      <c r="H12" s="6"/>
      <c r="I12" s="6">
        <v>4</v>
      </c>
      <c r="J12" s="6"/>
      <c r="K12" s="6"/>
      <c r="L12" s="6">
        <v>3</v>
      </c>
      <c r="M12" s="6">
        <v>6</v>
      </c>
      <c r="N12" s="6"/>
      <c r="O12" s="6"/>
      <c r="P12" s="8">
        <f t="shared" si="0"/>
        <v>13</v>
      </c>
      <c r="Q12" s="9">
        <v>0</v>
      </c>
      <c r="R12" s="10">
        <f t="shared" si="1"/>
        <v>13</v>
      </c>
    </row>
    <row r="13" spans="1:18">
      <c r="A13">
        <v>6302706</v>
      </c>
      <c r="B13" s="4" t="s">
        <v>127</v>
      </c>
      <c r="C13" s="5" t="s">
        <v>128</v>
      </c>
      <c r="D13" s="6"/>
      <c r="E13" s="6"/>
      <c r="F13" s="6"/>
      <c r="G13" s="6"/>
      <c r="H13" s="6"/>
      <c r="I13" s="6"/>
      <c r="J13" s="6"/>
      <c r="K13" s="6"/>
      <c r="L13" s="6"/>
      <c r="M13" s="6">
        <v>4</v>
      </c>
      <c r="N13" s="6">
        <v>5</v>
      </c>
      <c r="O13" s="6">
        <v>3</v>
      </c>
      <c r="P13" s="8">
        <f t="shared" si="0"/>
        <v>12</v>
      </c>
      <c r="Q13" s="9">
        <v>0</v>
      </c>
      <c r="R13" s="10">
        <f t="shared" si="1"/>
        <v>12</v>
      </c>
    </row>
    <row r="14" spans="1:18">
      <c r="A14">
        <v>6394666</v>
      </c>
      <c r="B14" s="4" t="s">
        <v>23</v>
      </c>
      <c r="C14" s="5" t="s">
        <v>24</v>
      </c>
      <c r="D14" s="6"/>
      <c r="E14" s="6"/>
      <c r="F14" s="6"/>
      <c r="G14" s="6"/>
      <c r="H14" s="6"/>
      <c r="I14" s="6">
        <v>6</v>
      </c>
      <c r="J14" s="6">
        <v>3</v>
      </c>
      <c r="K14" s="6"/>
      <c r="L14" s="6"/>
      <c r="M14" s="6">
        <v>3</v>
      </c>
      <c r="N14" s="6"/>
      <c r="O14" s="6"/>
      <c r="P14" s="8">
        <f t="shared" si="0"/>
        <v>12</v>
      </c>
      <c r="Q14" s="9">
        <v>0</v>
      </c>
      <c r="R14" s="10">
        <f t="shared" si="1"/>
        <v>12</v>
      </c>
    </row>
    <row r="15" spans="1:18">
      <c r="A15">
        <v>6393723</v>
      </c>
      <c r="B15" s="4" t="s">
        <v>27</v>
      </c>
      <c r="C15" s="5" t="s">
        <v>28</v>
      </c>
      <c r="D15" s="6"/>
      <c r="E15" s="6"/>
      <c r="F15" s="12">
        <v>3</v>
      </c>
      <c r="G15" s="6"/>
      <c r="H15" s="6"/>
      <c r="I15" s="6">
        <v>6</v>
      </c>
      <c r="J15" s="6"/>
      <c r="K15" s="6"/>
      <c r="L15" s="6">
        <v>3</v>
      </c>
      <c r="M15" s="6"/>
      <c r="N15" s="6"/>
      <c r="O15" s="6"/>
      <c r="P15" s="8">
        <f t="shared" si="0"/>
        <v>12</v>
      </c>
      <c r="Q15" s="9">
        <v>0</v>
      </c>
      <c r="R15" s="10">
        <f t="shared" si="1"/>
        <v>12</v>
      </c>
    </row>
    <row r="16" spans="1:18">
      <c r="A16">
        <v>6393489</v>
      </c>
      <c r="B16" s="4" t="s">
        <v>126</v>
      </c>
      <c r="C16" s="5" t="s">
        <v>17</v>
      </c>
      <c r="D16" s="6"/>
      <c r="E16" s="6"/>
      <c r="F16" s="6"/>
      <c r="G16" s="6"/>
      <c r="H16" s="6"/>
      <c r="I16" s="6"/>
      <c r="J16" s="6"/>
      <c r="K16" s="6"/>
      <c r="L16" s="6">
        <v>4</v>
      </c>
      <c r="M16" s="6">
        <v>4</v>
      </c>
      <c r="N16" s="6">
        <v>3</v>
      </c>
      <c r="O16" s="6"/>
      <c r="P16" s="8">
        <f t="shared" si="0"/>
        <v>11</v>
      </c>
      <c r="Q16" s="9">
        <v>0</v>
      </c>
      <c r="R16" s="10">
        <f t="shared" si="1"/>
        <v>11</v>
      </c>
    </row>
    <row r="17" spans="1:18">
      <c r="A17">
        <v>6310698</v>
      </c>
      <c r="B17" s="4" t="s">
        <v>50</v>
      </c>
      <c r="C17" s="5" t="s">
        <v>51</v>
      </c>
      <c r="D17" s="6"/>
      <c r="E17" s="6"/>
      <c r="F17" s="6"/>
      <c r="G17" s="6"/>
      <c r="H17" s="6"/>
      <c r="I17" s="6">
        <v>3</v>
      </c>
      <c r="J17" s="6">
        <v>3</v>
      </c>
      <c r="K17" s="6"/>
      <c r="L17" s="6"/>
      <c r="M17" s="6"/>
      <c r="N17" s="6">
        <v>5</v>
      </c>
      <c r="O17" s="6"/>
      <c r="P17" s="8">
        <f t="shared" si="0"/>
        <v>11</v>
      </c>
      <c r="Q17" s="9">
        <v>0</v>
      </c>
      <c r="R17" s="10">
        <f t="shared" si="1"/>
        <v>11</v>
      </c>
    </row>
    <row r="18" spans="1:18">
      <c r="A18">
        <v>6305709</v>
      </c>
      <c r="B18" s="4" t="s">
        <v>31</v>
      </c>
      <c r="C18" s="5" t="s">
        <v>32</v>
      </c>
      <c r="D18" s="6"/>
      <c r="E18" s="6"/>
      <c r="F18" s="6"/>
      <c r="G18" s="6"/>
      <c r="H18" s="6"/>
      <c r="I18" s="6"/>
      <c r="J18" s="6"/>
      <c r="K18" s="6"/>
      <c r="L18" s="6"/>
      <c r="M18" s="6">
        <v>6</v>
      </c>
      <c r="N18" s="6">
        <v>3</v>
      </c>
      <c r="O18" s="6"/>
      <c r="P18" s="8">
        <f t="shared" si="0"/>
        <v>9</v>
      </c>
      <c r="Q18" s="9">
        <v>0</v>
      </c>
      <c r="R18" s="10">
        <f t="shared" si="1"/>
        <v>9</v>
      </c>
    </row>
    <row r="19" spans="1:18">
      <c r="A19">
        <v>6381792</v>
      </c>
      <c r="B19" s="4" t="s">
        <v>29</v>
      </c>
      <c r="C19" s="5" t="s">
        <v>30</v>
      </c>
      <c r="D19" s="6">
        <v>7</v>
      </c>
      <c r="E19" s="6"/>
      <c r="F19" s="6"/>
      <c r="G19" s="6"/>
      <c r="H19" s="6"/>
      <c r="I19" s="7"/>
      <c r="J19" s="6"/>
      <c r="K19" s="6"/>
      <c r="L19" s="6"/>
      <c r="M19" s="7"/>
      <c r="N19" s="6"/>
      <c r="O19" s="6"/>
      <c r="P19" s="8">
        <f t="shared" si="0"/>
        <v>7</v>
      </c>
      <c r="Q19" s="9">
        <v>0</v>
      </c>
      <c r="R19" s="10">
        <f t="shared" si="1"/>
        <v>7</v>
      </c>
    </row>
    <row r="20" spans="1:18">
      <c r="A20">
        <v>6391801</v>
      </c>
      <c r="B20" s="4" t="s">
        <v>43</v>
      </c>
      <c r="C20" s="5" t="s">
        <v>44</v>
      </c>
      <c r="D20" s="6"/>
      <c r="E20" s="6"/>
      <c r="F20" s="6"/>
      <c r="G20" s="6"/>
      <c r="H20" s="6"/>
      <c r="I20" s="6"/>
      <c r="J20" s="6">
        <v>3</v>
      </c>
      <c r="K20" s="6"/>
      <c r="L20" s="6"/>
      <c r="M20" s="6">
        <v>3</v>
      </c>
      <c r="N20" s="6"/>
      <c r="O20" s="6"/>
      <c r="P20" s="8">
        <f t="shared" si="0"/>
        <v>6</v>
      </c>
      <c r="Q20" s="9">
        <v>0</v>
      </c>
      <c r="R20" s="10">
        <f t="shared" si="1"/>
        <v>6</v>
      </c>
    </row>
    <row r="21" spans="1:18">
      <c r="A21">
        <v>6388407</v>
      </c>
      <c r="B21" s="4" t="s">
        <v>33</v>
      </c>
      <c r="C21" s="5" t="s">
        <v>34</v>
      </c>
      <c r="D21" s="11"/>
      <c r="E21" s="11"/>
      <c r="F21" s="11"/>
      <c r="G21" s="11"/>
      <c r="H21" s="11"/>
      <c r="I21" s="11">
        <v>6</v>
      </c>
      <c r="J21" s="11"/>
      <c r="K21" s="11"/>
      <c r="L21" s="11"/>
      <c r="M21" s="11"/>
      <c r="N21" s="11"/>
      <c r="O21" s="11"/>
      <c r="P21" s="8">
        <f t="shared" si="0"/>
        <v>6</v>
      </c>
      <c r="Q21" s="9">
        <v>0</v>
      </c>
      <c r="R21" s="10">
        <f t="shared" si="1"/>
        <v>6</v>
      </c>
    </row>
    <row r="22" spans="1:18">
      <c r="A22">
        <v>6398030</v>
      </c>
      <c r="B22" s="4" t="s">
        <v>35</v>
      </c>
      <c r="C22" s="5" t="s">
        <v>36</v>
      </c>
      <c r="D22" s="6">
        <v>5</v>
      </c>
      <c r="E22" s="6"/>
      <c r="F22" s="6"/>
      <c r="G22" s="6"/>
      <c r="H22" s="6"/>
      <c r="I22" s="6"/>
      <c r="J22" s="7"/>
      <c r="K22" s="6"/>
      <c r="L22" s="6"/>
      <c r="M22" s="7"/>
      <c r="N22" s="6"/>
      <c r="O22" s="6"/>
      <c r="P22" s="8">
        <f t="shared" si="0"/>
        <v>5</v>
      </c>
      <c r="Q22" s="9">
        <v>0</v>
      </c>
      <c r="R22" s="10">
        <f t="shared" si="1"/>
        <v>5</v>
      </c>
    </row>
    <row r="23" spans="1:18">
      <c r="A23">
        <v>6302369</v>
      </c>
      <c r="B23" s="4" t="s">
        <v>165</v>
      </c>
      <c r="C23" s="5" t="s">
        <v>166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>
        <v>5</v>
      </c>
      <c r="P23" s="8">
        <f t="shared" si="0"/>
        <v>5</v>
      </c>
      <c r="Q23" s="9">
        <v>0</v>
      </c>
      <c r="R23" s="10">
        <f t="shared" si="1"/>
        <v>5</v>
      </c>
    </row>
    <row r="24" spans="1:18">
      <c r="A24">
        <v>6308010</v>
      </c>
      <c r="B24" s="4" t="s">
        <v>167</v>
      </c>
      <c r="C24" s="5" t="s">
        <v>168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>
        <v>5</v>
      </c>
      <c r="P24" s="8">
        <f t="shared" si="0"/>
        <v>5</v>
      </c>
      <c r="Q24" s="9">
        <v>0</v>
      </c>
      <c r="R24" s="10">
        <f t="shared" si="1"/>
        <v>5</v>
      </c>
    </row>
    <row r="25" spans="1:18">
      <c r="A25">
        <v>6318403</v>
      </c>
      <c r="B25" s="4" t="s">
        <v>49</v>
      </c>
      <c r="C25" s="5" t="s">
        <v>17</v>
      </c>
      <c r="D25" s="6"/>
      <c r="E25" s="6"/>
      <c r="F25" s="6"/>
      <c r="G25" s="6"/>
      <c r="H25" s="6"/>
      <c r="I25" s="6"/>
      <c r="J25" s="6">
        <v>3</v>
      </c>
      <c r="K25" s="6"/>
      <c r="L25" s="6"/>
      <c r="M25" s="6"/>
      <c r="N25" s="6">
        <v>1</v>
      </c>
      <c r="O25" s="6"/>
      <c r="P25" s="8">
        <f t="shared" si="0"/>
        <v>4</v>
      </c>
      <c r="Q25" s="9">
        <v>0</v>
      </c>
      <c r="R25" s="10">
        <f t="shared" si="1"/>
        <v>4</v>
      </c>
    </row>
    <row r="26" spans="1:18">
      <c r="A26">
        <v>308882</v>
      </c>
      <c r="B26" s="4" t="s">
        <v>39</v>
      </c>
      <c r="C26" s="5" t="s">
        <v>40</v>
      </c>
      <c r="D26" s="6">
        <v>3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8">
        <f t="shared" si="0"/>
        <v>3</v>
      </c>
      <c r="Q26" s="9">
        <v>0</v>
      </c>
      <c r="R26" s="10">
        <f t="shared" si="1"/>
        <v>3</v>
      </c>
    </row>
    <row r="27" spans="1:18">
      <c r="A27">
        <v>6303518</v>
      </c>
      <c r="B27" s="4" t="s">
        <v>41</v>
      </c>
      <c r="C27" s="5" t="s">
        <v>42</v>
      </c>
      <c r="D27" s="6"/>
      <c r="E27" s="6"/>
      <c r="F27" s="6"/>
      <c r="G27" s="6"/>
      <c r="H27" s="6">
        <v>3</v>
      </c>
      <c r="I27" s="6"/>
      <c r="J27" s="6"/>
      <c r="K27" s="6"/>
      <c r="L27" s="6"/>
      <c r="M27" s="6"/>
      <c r="N27" s="6"/>
      <c r="O27" s="6"/>
      <c r="P27" s="8">
        <f t="shared" si="0"/>
        <v>3</v>
      </c>
      <c r="Q27" s="9">
        <v>0</v>
      </c>
      <c r="R27" s="10">
        <f t="shared" si="1"/>
        <v>3</v>
      </c>
    </row>
    <row r="28" spans="1:18">
      <c r="A28">
        <v>6310619</v>
      </c>
      <c r="B28" s="4" t="s">
        <v>45</v>
      </c>
      <c r="C28" s="5" t="s">
        <v>46</v>
      </c>
      <c r="D28" s="6"/>
      <c r="E28" s="6"/>
      <c r="F28" s="6"/>
      <c r="G28" s="6"/>
      <c r="H28" s="6"/>
      <c r="I28" s="6"/>
      <c r="J28" s="6"/>
      <c r="K28" s="6"/>
      <c r="L28" s="6"/>
      <c r="M28" s="6">
        <v>3</v>
      </c>
      <c r="N28" s="6"/>
      <c r="O28" s="6"/>
      <c r="P28" s="8">
        <f t="shared" si="0"/>
        <v>3</v>
      </c>
      <c r="Q28" s="9">
        <v>0</v>
      </c>
      <c r="R28" s="10">
        <f t="shared" si="1"/>
        <v>3</v>
      </c>
    </row>
    <row r="29" spans="1:18">
      <c r="A29">
        <v>6319430</v>
      </c>
      <c r="B29" s="4" t="s">
        <v>47</v>
      </c>
      <c r="C29" s="5" t="s">
        <v>48</v>
      </c>
      <c r="D29" s="6">
        <v>3</v>
      </c>
      <c r="E29" s="6"/>
      <c r="F29" s="6"/>
      <c r="G29" s="6"/>
      <c r="H29" s="6"/>
      <c r="I29" s="7"/>
      <c r="J29" s="6"/>
      <c r="K29" s="6"/>
      <c r="L29" s="6"/>
      <c r="M29" s="7"/>
      <c r="N29" s="6"/>
      <c r="O29" s="6"/>
      <c r="P29" s="8">
        <f t="shared" si="0"/>
        <v>3</v>
      </c>
      <c r="Q29" s="9">
        <v>0</v>
      </c>
      <c r="R29" s="10">
        <f t="shared" si="1"/>
        <v>3</v>
      </c>
    </row>
    <row r="30" spans="1:18">
      <c r="A30">
        <v>6307683</v>
      </c>
      <c r="B30" s="4" t="s">
        <v>52</v>
      </c>
      <c r="C30" s="5" t="s">
        <v>53</v>
      </c>
      <c r="D30" s="6"/>
      <c r="E30" s="6"/>
      <c r="F30" s="6"/>
      <c r="G30" s="6"/>
      <c r="H30" s="6"/>
      <c r="I30" s="6">
        <v>2</v>
      </c>
      <c r="J30" s="6"/>
      <c r="K30" s="6"/>
      <c r="L30" s="6"/>
      <c r="M30" s="6"/>
      <c r="N30" s="6"/>
      <c r="O30" s="6"/>
      <c r="P30" s="8">
        <f t="shared" si="0"/>
        <v>2</v>
      </c>
      <c r="Q30" s="9">
        <v>0</v>
      </c>
      <c r="R30" s="10">
        <f t="shared" si="1"/>
        <v>2</v>
      </c>
    </row>
    <row r="31" spans="1:18">
      <c r="A31">
        <v>6394333</v>
      </c>
      <c r="B31" s="4" t="s">
        <v>27</v>
      </c>
      <c r="C31" s="5" t="s">
        <v>54</v>
      </c>
      <c r="D31" s="6"/>
      <c r="E31" s="6"/>
      <c r="F31" s="6"/>
      <c r="G31" s="6"/>
      <c r="H31" s="6"/>
      <c r="I31" s="6">
        <v>2</v>
      </c>
      <c r="J31" s="6"/>
      <c r="K31" s="6"/>
      <c r="L31" s="6"/>
      <c r="M31" s="6"/>
      <c r="N31" s="6"/>
      <c r="O31" s="6"/>
      <c r="P31" s="8">
        <f t="shared" si="0"/>
        <v>2</v>
      </c>
      <c r="Q31" s="9">
        <v>0</v>
      </c>
      <c r="R31" s="10">
        <f t="shared" si="1"/>
        <v>2</v>
      </c>
    </row>
    <row r="32" spans="1:18">
      <c r="A32">
        <v>6398029</v>
      </c>
      <c r="B32" s="4" t="s">
        <v>155</v>
      </c>
      <c r="C32" s="5" t="s">
        <v>44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v>1</v>
      </c>
      <c r="O32" s="6"/>
      <c r="P32" s="8">
        <f t="shared" si="0"/>
        <v>1</v>
      </c>
      <c r="Q32" s="9">
        <v>0</v>
      </c>
      <c r="R32" s="10">
        <f t="shared" si="1"/>
        <v>1</v>
      </c>
    </row>
    <row r="33" spans="1:22" ht="15.75" thickBot="1">
      <c r="B33" s="4"/>
      <c r="D33" s="17">
        <v>43040</v>
      </c>
      <c r="E33" s="17">
        <v>43070</v>
      </c>
      <c r="F33" s="17">
        <v>43101</v>
      </c>
      <c r="G33" s="17">
        <v>43132</v>
      </c>
      <c r="H33" s="17">
        <v>43160</v>
      </c>
      <c r="I33" s="17">
        <v>43191</v>
      </c>
      <c r="J33" s="17">
        <v>43221</v>
      </c>
      <c r="K33" s="17">
        <v>43252</v>
      </c>
      <c r="L33" s="17">
        <v>43282</v>
      </c>
      <c r="M33" s="17">
        <v>43313</v>
      </c>
      <c r="N33" s="17">
        <v>43344</v>
      </c>
      <c r="O33" s="17">
        <v>43374</v>
      </c>
      <c r="P33" s="15"/>
    </row>
    <row r="34" spans="1:22" ht="15.75" thickBot="1">
      <c r="B34" s="4" t="s">
        <v>5</v>
      </c>
      <c r="D34" s="42">
        <f t="shared" ref="D34:Q34" si="2">SUM(D2:D32)</f>
        <v>36</v>
      </c>
      <c r="E34" s="42">
        <f t="shared" si="2"/>
        <v>4</v>
      </c>
      <c r="F34" s="42">
        <f t="shared" si="2"/>
        <v>6</v>
      </c>
      <c r="G34" s="42">
        <f t="shared" si="2"/>
        <v>38</v>
      </c>
      <c r="H34" s="42">
        <f t="shared" si="2"/>
        <v>30</v>
      </c>
      <c r="I34" s="42">
        <f t="shared" si="2"/>
        <v>79</v>
      </c>
      <c r="J34" s="42">
        <f t="shared" si="2"/>
        <v>39</v>
      </c>
      <c r="K34" s="42">
        <f t="shared" si="2"/>
        <v>22</v>
      </c>
      <c r="L34" s="42">
        <f t="shared" si="2"/>
        <v>20</v>
      </c>
      <c r="M34" s="42">
        <f t="shared" si="2"/>
        <v>52</v>
      </c>
      <c r="N34" s="42">
        <f t="shared" si="2"/>
        <v>26</v>
      </c>
      <c r="O34" s="42">
        <f t="shared" si="2"/>
        <v>26</v>
      </c>
      <c r="P34" s="40">
        <f t="shared" si="2"/>
        <v>378</v>
      </c>
      <c r="Q34" s="18">
        <f t="shared" si="2"/>
        <v>0</v>
      </c>
      <c r="R34" s="41">
        <f>SUM(D34:O34)</f>
        <v>378</v>
      </c>
    </row>
    <row r="35" spans="1:22">
      <c r="B35" s="4"/>
    </row>
    <row r="36" spans="1:22">
      <c r="B36" s="4"/>
      <c r="D36">
        <v>630007</v>
      </c>
      <c r="E36">
        <v>630036</v>
      </c>
      <c r="F36">
        <v>630045</v>
      </c>
      <c r="G36">
        <v>630052</v>
      </c>
      <c r="H36">
        <v>630098</v>
      </c>
      <c r="I36">
        <v>630128</v>
      </c>
      <c r="J36">
        <v>630184</v>
      </c>
      <c r="K36">
        <v>630360</v>
      </c>
      <c r="L36" s="13">
        <v>630385</v>
      </c>
      <c r="M36" s="13">
        <v>630430</v>
      </c>
      <c r="N36">
        <v>630561</v>
      </c>
      <c r="O36">
        <v>630632</v>
      </c>
      <c r="P36" s="19" t="str">
        <f>IF((P34=J44),"CONTROL BON","ERREUR")</f>
        <v>CONTROL BON</v>
      </c>
    </row>
    <row r="37" spans="1:22">
      <c r="B37" s="4"/>
      <c r="D37">
        <v>630019</v>
      </c>
      <c r="G37">
        <v>30115</v>
      </c>
      <c r="H37">
        <v>630099</v>
      </c>
      <c r="I37">
        <v>630142</v>
      </c>
      <c r="J37">
        <v>630205</v>
      </c>
      <c r="K37">
        <v>630281</v>
      </c>
      <c r="L37" s="13">
        <v>630407</v>
      </c>
      <c r="M37" s="13">
        <v>630468</v>
      </c>
      <c r="N37">
        <v>630541</v>
      </c>
      <c r="O37">
        <v>630631</v>
      </c>
    </row>
    <row r="38" spans="1:22">
      <c r="B38" s="4"/>
      <c r="D38">
        <v>30007</v>
      </c>
      <c r="G38">
        <v>630049</v>
      </c>
      <c r="H38">
        <v>630125</v>
      </c>
      <c r="I38">
        <v>630132</v>
      </c>
      <c r="J38">
        <v>209</v>
      </c>
      <c r="L38" s="5">
        <v>630485</v>
      </c>
      <c r="M38" s="13">
        <v>630467</v>
      </c>
      <c r="N38">
        <v>630540</v>
      </c>
      <c r="O38">
        <v>630641</v>
      </c>
    </row>
    <row r="39" spans="1:22">
      <c r="B39" s="4"/>
      <c r="D39">
        <v>30054</v>
      </c>
      <c r="H39">
        <v>30135</v>
      </c>
      <c r="I39">
        <v>630154</v>
      </c>
      <c r="J39">
        <v>630236</v>
      </c>
      <c r="L39" s="5">
        <v>630496</v>
      </c>
      <c r="M39" s="13">
        <v>630475</v>
      </c>
      <c r="N39">
        <v>630597</v>
      </c>
    </row>
    <row r="40" spans="1:22">
      <c r="B40" s="4"/>
      <c r="I40">
        <v>630155</v>
      </c>
      <c r="M40" s="13">
        <v>630503</v>
      </c>
      <c r="N40">
        <v>110195</v>
      </c>
    </row>
    <row r="41" spans="1:22">
      <c r="B41" s="4"/>
      <c r="M41" s="13">
        <v>630590</v>
      </c>
      <c r="N41">
        <v>630614</v>
      </c>
    </row>
    <row r="42" spans="1:22" ht="15.75" customHeight="1">
      <c r="M42" s="13">
        <v>214</v>
      </c>
    </row>
    <row r="43" spans="1:22" ht="15.75" thickBot="1">
      <c r="B43" s="4"/>
      <c r="G43" s="14"/>
      <c r="J43" s="5"/>
    </row>
    <row r="44" spans="1:22" ht="15.75" thickBot="1">
      <c r="A44" s="45"/>
      <c r="B44" s="46" t="s">
        <v>129</v>
      </c>
      <c r="C44" s="47" t="s">
        <v>130</v>
      </c>
      <c r="D44" s="48" t="s">
        <v>131</v>
      </c>
      <c r="E44" s="48"/>
      <c r="F44" s="48"/>
      <c r="G44" s="49" t="s">
        <v>132</v>
      </c>
      <c r="H44" s="48"/>
      <c r="I44" s="50" t="s">
        <v>133</v>
      </c>
      <c r="J44" s="51">
        <f>SUM(J45:J146)</f>
        <v>378</v>
      </c>
      <c r="L44" s="20" t="s">
        <v>134</v>
      </c>
      <c r="M44" s="43" t="s">
        <v>135</v>
      </c>
      <c r="N44" s="43"/>
      <c r="O44" s="43"/>
      <c r="P44" s="44"/>
      <c r="R44" s="20" t="s">
        <v>136</v>
      </c>
      <c r="S44" s="21" t="s">
        <v>137</v>
      </c>
      <c r="T44" s="22"/>
      <c r="U44" s="23"/>
      <c r="V44" s="24"/>
    </row>
    <row r="45" spans="1:22" ht="45.75" thickBot="1">
      <c r="A45" s="14">
        <v>1</v>
      </c>
      <c r="B45" s="16">
        <v>43042</v>
      </c>
      <c r="C45" s="13">
        <v>30007</v>
      </c>
      <c r="D45" s="13" t="s">
        <v>55</v>
      </c>
      <c r="E45" s="14" t="s">
        <v>56</v>
      </c>
      <c r="G45" s="14" t="s">
        <v>29</v>
      </c>
      <c r="J45" s="5">
        <f>3*1</f>
        <v>3</v>
      </c>
      <c r="L45" s="25" t="s">
        <v>138</v>
      </c>
      <c r="M45" s="26" t="s">
        <v>139</v>
      </c>
      <c r="N45" s="27"/>
      <c r="O45" s="26" t="s">
        <v>140</v>
      </c>
      <c r="P45" s="27"/>
      <c r="R45" s="25" t="s">
        <v>138</v>
      </c>
      <c r="S45" s="26" t="s">
        <v>139</v>
      </c>
      <c r="T45" s="27"/>
      <c r="U45" s="26" t="s">
        <v>140</v>
      </c>
      <c r="V45" s="27"/>
    </row>
    <row r="46" spans="1:22">
      <c r="A46" s="14">
        <v>2</v>
      </c>
      <c r="B46" s="16">
        <v>43049</v>
      </c>
      <c r="C46" s="13">
        <v>630007</v>
      </c>
      <c r="D46" s="13" t="s">
        <v>57</v>
      </c>
      <c r="E46" s="14" t="s">
        <v>56</v>
      </c>
      <c r="G46" s="14" t="s">
        <v>58</v>
      </c>
      <c r="J46" s="5">
        <f>4*1</f>
        <v>4</v>
      </c>
      <c r="L46" s="28" t="s">
        <v>141</v>
      </c>
      <c r="M46" s="29" t="s">
        <v>142</v>
      </c>
      <c r="N46" s="27">
        <v>4</v>
      </c>
      <c r="O46" s="29" t="s">
        <v>142</v>
      </c>
      <c r="P46" s="27">
        <v>3</v>
      </c>
      <c r="R46" s="28" t="s">
        <v>141</v>
      </c>
      <c r="S46" s="29" t="s">
        <v>142</v>
      </c>
      <c r="T46" s="27">
        <v>2</v>
      </c>
      <c r="U46" s="29" t="s">
        <v>142</v>
      </c>
      <c r="V46" s="27">
        <v>1</v>
      </c>
    </row>
    <row r="47" spans="1:22" ht="15.75" thickBot="1">
      <c r="A47" s="14">
        <v>3</v>
      </c>
      <c r="B47" s="16">
        <v>43049</v>
      </c>
      <c r="C47" s="13">
        <v>630007</v>
      </c>
      <c r="D47" s="13" t="s">
        <v>57</v>
      </c>
      <c r="E47" s="14" t="s">
        <v>59</v>
      </c>
      <c r="G47" s="14" t="s">
        <v>60</v>
      </c>
      <c r="J47" s="5">
        <f>3*3</f>
        <v>9</v>
      </c>
      <c r="L47" s="30"/>
      <c r="M47" s="31" t="s">
        <v>143</v>
      </c>
      <c r="N47" s="32">
        <v>3</v>
      </c>
      <c r="O47" s="31"/>
      <c r="P47" s="32"/>
      <c r="R47" s="30"/>
      <c r="S47" s="31" t="s">
        <v>143</v>
      </c>
      <c r="T47" s="32">
        <v>1</v>
      </c>
      <c r="U47" s="31"/>
      <c r="V47" s="32"/>
    </row>
    <row r="48" spans="1:22" ht="15.75" thickBot="1">
      <c r="A48" s="14">
        <v>4</v>
      </c>
      <c r="B48" s="16">
        <v>43062</v>
      </c>
      <c r="C48" s="13">
        <v>30054</v>
      </c>
      <c r="D48" s="13" t="s">
        <v>61</v>
      </c>
      <c r="E48" s="14" t="s">
        <v>62</v>
      </c>
      <c r="G48" s="14" t="s">
        <v>63</v>
      </c>
      <c r="J48" s="5">
        <f>4*1</f>
        <v>4</v>
      </c>
      <c r="L48" s="33"/>
      <c r="M48" s="34"/>
      <c r="N48" s="35"/>
      <c r="O48" s="34"/>
      <c r="P48" s="35"/>
      <c r="R48" s="33"/>
      <c r="S48" s="34"/>
      <c r="T48" s="35"/>
      <c r="U48" s="34"/>
      <c r="V48" s="35"/>
    </row>
    <row r="49" spans="1:22">
      <c r="A49" s="14">
        <v>5</v>
      </c>
      <c r="B49" s="16">
        <v>43065</v>
      </c>
      <c r="C49" s="13">
        <v>630019</v>
      </c>
      <c r="D49" s="13" t="s">
        <v>64</v>
      </c>
      <c r="E49" s="14" t="s">
        <v>56</v>
      </c>
      <c r="G49" s="14" t="s">
        <v>65</v>
      </c>
      <c r="J49" s="5">
        <f>5*2</f>
        <v>10</v>
      </c>
      <c r="L49" s="28" t="s">
        <v>144</v>
      </c>
      <c r="M49" s="29" t="s">
        <v>142</v>
      </c>
      <c r="N49" s="27">
        <v>5</v>
      </c>
      <c r="O49" s="29" t="s">
        <v>142</v>
      </c>
      <c r="P49" s="27">
        <v>4</v>
      </c>
      <c r="R49" s="28" t="s">
        <v>144</v>
      </c>
      <c r="S49" s="29" t="s">
        <v>142</v>
      </c>
      <c r="T49" s="27">
        <v>3</v>
      </c>
      <c r="U49" s="29" t="s">
        <v>142</v>
      </c>
      <c r="V49" s="27">
        <v>2</v>
      </c>
    </row>
    <row r="50" spans="1:22">
      <c r="A50" s="14">
        <v>6</v>
      </c>
      <c r="B50" s="16">
        <v>43065</v>
      </c>
      <c r="C50" s="13">
        <v>630019</v>
      </c>
      <c r="D50" s="13" t="s">
        <v>64</v>
      </c>
      <c r="E50" s="14" t="s">
        <v>59</v>
      </c>
      <c r="G50" s="14" t="s">
        <v>66</v>
      </c>
      <c r="J50" s="5">
        <v>6</v>
      </c>
      <c r="L50" s="33"/>
      <c r="M50" s="34" t="s">
        <v>143</v>
      </c>
      <c r="N50" s="35">
        <v>4</v>
      </c>
      <c r="O50" s="34" t="s">
        <v>143</v>
      </c>
      <c r="P50" s="35">
        <v>3</v>
      </c>
      <c r="R50" s="33"/>
      <c r="S50" s="34" t="s">
        <v>143</v>
      </c>
      <c r="T50" s="35">
        <v>2</v>
      </c>
      <c r="U50" s="34" t="s">
        <v>143</v>
      </c>
      <c r="V50" s="35">
        <v>1</v>
      </c>
    </row>
    <row r="51" spans="1:22" ht="15.75" thickBot="1">
      <c r="A51" s="14">
        <v>7</v>
      </c>
      <c r="B51" s="16">
        <v>43070</v>
      </c>
      <c r="C51" s="13">
        <v>630036</v>
      </c>
      <c r="D51" s="13" t="s">
        <v>57</v>
      </c>
      <c r="E51" s="14" t="s">
        <v>56</v>
      </c>
      <c r="G51" s="14" t="s">
        <v>67</v>
      </c>
      <c r="J51" s="5">
        <f>4*1</f>
        <v>4</v>
      </c>
      <c r="L51" s="30"/>
      <c r="M51" s="36">
        <v>0.5</v>
      </c>
      <c r="N51" s="32">
        <v>3</v>
      </c>
      <c r="O51" s="31"/>
      <c r="P51" s="32"/>
      <c r="R51" s="30"/>
      <c r="S51" s="36">
        <v>0.5</v>
      </c>
      <c r="T51" s="32">
        <v>1</v>
      </c>
      <c r="U51" s="31"/>
      <c r="V51" s="32"/>
    </row>
    <row r="52" spans="1:22" ht="15.75" thickBot="1">
      <c r="A52" s="14">
        <v>8</v>
      </c>
      <c r="B52" s="16">
        <v>43121</v>
      </c>
      <c r="C52" s="13">
        <v>630045</v>
      </c>
      <c r="D52" s="13" t="s">
        <v>68</v>
      </c>
      <c r="E52" s="14" t="s">
        <v>69</v>
      </c>
      <c r="G52" s="14" t="s">
        <v>70</v>
      </c>
      <c r="J52" s="5">
        <f>3*2</f>
        <v>6</v>
      </c>
      <c r="L52" s="33"/>
      <c r="M52" s="34"/>
      <c r="N52" s="35"/>
      <c r="O52" s="34"/>
      <c r="P52" s="35"/>
      <c r="R52" s="33"/>
      <c r="S52" s="34"/>
      <c r="T52" s="35"/>
      <c r="U52" s="34"/>
      <c r="V52" s="35"/>
    </row>
    <row r="53" spans="1:22">
      <c r="A53" s="14">
        <v>9</v>
      </c>
      <c r="B53" s="16">
        <v>43133</v>
      </c>
      <c r="C53" s="13">
        <v>630052</v>
      </c>
      <c r="D53" s="13" t="s">
        <v>57</v>
      </c>
      <c r="E53" s="14" t="s">
        <v>56</v>
      </c>
      <c r="G53" s="14" t="s">
        <v>71</v>
      </c>
      <c r="J53" s="5">
        <f>4*3</f>
        <v>12</v>
      </c>
      <c r="L53" s="28" t="s">
        <v>145</v>
      </c>
      <c r="M53" s="29" t="s">
        <v>142</v>
      </c>
      <c r="N53" s="27">
        <v>6</v>
      </c>
      <c r="O53" s="29" t="s">
        <v>142</v>
      </c>
      <c r="P53" s="27">
        <v>5</v>
      </c>
      <c r="R53" s="28" t="s">
        <v>145</v>
      </c>
      <c r="S53" s="29" t="s">
        <v>142</v>
      </c>
      <c r="T53" s="27">
        <v>4</v>
      </c>
      <c r="U53" s="29" t="s">
        <v>142</v>
      </c>
      <c r="V53" s="27">
        <v>3</v>
      </c>
    </row>
    <row r="54" spans="1:22">
      <c r="A54" s="14">
        <v>10</v>
      </c>
      <c r="B54" s="16">
        <v>43134</v>
      </c>
      <c r="C54" s="13">
        <v>630049</v>
      </c>
      <c r="D54" s="13" t="s">
        <v>72</v>
      </c>
      <c r="E54" s="14" t="s">
        <v>73</v>
      </c>
      <c r="G54" s="14" t="s">
        <v>74</v>
      </c>
      <c r="J54" s="5">
        <v>8</v>
      </c>
      <c r="L54" s="33"/>
      <c r="M54" s="34" t="s">
        <v>143</v>
      </c>
      <c r="N54" s="35">
        <v>5</v>
      </c>
      <c r="O54" s="34" t="s">
        <v>143</v>
      </c>
      <c r="P54" s="35">
        <v>4</v>
      </c>
      <c r="R54" s="33"/>
      <c r="S54" s="34" t="s">
        <v>143</v>
      </c>
      <c r="T54" s="35">
        <v>3</v>
      </c>
      <c r="U54" s="34" t="s">
        <v>143</v>
      </c>
      <c r="V54" s="35">
        <v>2</v>
      </c>
    </row>
    <row r="55" spans="1:22">
      <c r="A55" s="14">
        <v>11</v>
      </c>
      <c r="B55" s="16">
        <v>43154</v>
      </c>
      <c r="C55" s="13">
        <v>30115</v>
      </c>
      <c r="D55" s="13" t="s">
        <v>75</v>
      </c>
      <c r="E55" s="14" t="s">
        <v>76</v>
      </c>
      <c r="G55" s="14" t="s">
        <v>77</v>
      </c>
      <c r="J55" s="5">
        <v>18</v>
      </c>
      <c r="L55" s="33"/>
      <c r="M55" s="37">
        <v>0.5</v>
      </c>
      <c r="N55" s="35">
        <v>4</v>
      </c>
      <c r="O55" s="37">
        <v>0.5</v>
      </c>
      <c r="P55" s="35">
        <v>3</v>
      </c>
      <c r="R55" s="33"/>
      <c r="S55" s="37">
        <v>0.5</v>
      </c>
      <c r="T55" s="35">
        <v>2</v>
      </c>
      <c r="U55" s="37">
        <v>0.5</v>
      </c>
      <c r="V55" s="35">
        <v>1</v>
      </c>
    </row>
    <row r="56" spans="1:22" ht="15.75" thickBot="1">
      <c r="A56" s="14">
        <v>12</v>
      </c>
      <c r="B56" s="16">
        <v>43167</v>
      </c>
      <c r="C56" s="13">
        <v>30135</v>
      </c>
      <c r="D56" s="13" t="s">
        <v>78</v>
      </c>
      <c r="E56" s="14" t="s">
        <v>73</v>
      </c>
      <c r="G56" s="14" t="s">
        <v>79</v>
      </c>
      <c r="J56" s="5">
        <v>12</v>
      </c>
      <c r="L56" s="30"/>
      <c r="M56" s="36">
        <v>0.25</v>
      </c>
      <c r="N56" s="32">
        <v>3</v>
      </c>
      <c r="O56" s="36">
        <v>0.25</v>
      </c>
      <c r="P56" s="32"/>
      <c r="R56" s="30"/>
      <c r="S56" s="36">
        <v>0.25</v>
      </c>
      <c r="T56" s="32">
        <v>1</v>
      </c>
      <c r="U56" s="36">
        <v>0.25</v>
      </c>
      <c r="V56" s="32"/>
    </row>
    <row r="57" spans="1:22" ht="15.75" thickBot="1">
      <c r="A57" s="14">
        <v>13</v>
      </c>
      <c r="B57" s="16">
        <v>43174</v>
      </c>
      <c r="C57" s="13">
        <v>630099</v>
      </c>
      <c r="D57" s="13" t="s">
        <v>80</v>
      </c>
      <c r="E57" s="14" t="s">
        <v>56</v>
      </c>
      <c r="G57" s="14" t="s">
        <v>81</v>
      </c>
      <c r="J57" s="5">
        <v>8</v>
      </c>
      <c r="L57" s="33"/>
      <c r="M57" s="34"/>
      <c r="N57" s="35"/>
      <c r="O57" s="34"/>
      <c r="P57" s="35"/>
      <c r="R57" s="33"/>
      <c r="S57" s="34"/>
      <c r="T57" s="35"/>
      <c r="U57" s="34"/>
      <c r="V57" s="35"/>
    </row>
    <row r="58" spans="1:22">
      <c r="A58" s="14">
        <v>14</v>
      </c>
      <c r="B58" s="16">
        <v>43174</v>
      </c>
      <c r="C58" s="13">
        <v>630098</v>
      </c>
      <c r="D58" s="13" t="s">
        <v>61</v>
      </c>
      <c r="E58" s="14" t="s">
        <v>82</v>
      </c>
      <c r="G58" s="14" t="s">
        <v>83</v>
      </c>
      <c r="J58" s="5">
        <v>9</v>
      </c>
      <c r="L58" s="28" t="s">
        <v>146</v>
      </c>
      <c r="M58" s="29" t="s">
        <v>142</v>
      </c>
      <c r="N58" s="27">
        <v>7</v>
      </c>
      <c r="O58" s="29" t="s">
        <v>142</v>
      </c>
      <c r="P58" s="27">
        <v>6</v>
      </c>
      <c r="R58" s="28" t="s">
        <v>146</v>
      </c>
      <c r="S58" s="29" t="s">
        <v>142</v>
      </c>
      <c r="T58" s="27">
        <v>5</v>
      </c>
      <c r="U58" s="29" t="s">
        <v>142</v>
      </c>
      <c r="V58" s="27">
        <v>4</v>
      </c>
    </row>
    <row r="59" spans="1:22">
      <c r="A59" s="14">
        <v>15</v>
      </c>
      <c r="B59" s="16">
        <v>43188</v>
      </c>
      <c r="C59" s="13">
        <v>630125</v>
      </c>
      <c r="D59" s="13" t="s">
        <v>84</v>
      </c>
      <c r="E59" s="14" t="s">
        <v>85</v>
      </c>
      <c r="G59" s="14" t="s">
        <v>86</v>
      </c>
      <c r="J59" s="5">
        <v>9</v>
      </c>
      <c r="L59" s="33"/>
      <c r="M59" s="34" t="s">
        <v>143</v>
      </c>
      <c r="N59" s="35">
        <v>6</v>
      </c>
      <c r="O59" s="34" t="s">
        <v>143</v>
      </c>
      <c r="P59" s="35">
        <v>5</v>
      </c>
      <c r="R59" s="33"/>
      <c r="S59" s="34" t="s">
        <v>143</v>
      </c>
      <c r="T59" s="35">
        <v>4</v>
      </c>
      <c r="U59" s="34" t="s">
        <v>143</v>
      </c>
      <c r="V59" s="35">
        <v>3</v>
      </c>
    </row>
    <row r="60" spans="1:22">
      <c r="A60" s="14">
        <v>16</v>
      </c>
      <c r="B60" s="16">
        <v>43191</v>
      </c>
      <c r="C60" s="13">
        <v>630100</v>
      </c>
      <c r="D60" s="13" t="s">
        <v>87</v>
      </c>
      <c r="E60" s="14" t="s">
        <v>88</v>
      </c>
      <c r="G60" s="14" t="s">
        <v>89</v>
      </c>
      <c r="J60" s="5">
        <v>6</v>
      </c>
      <c r="L60" s="33"/>
      <c r="M60" s="37">
        <v>0.5</v>
      </c>
      <c r="N60" s="35">
        <v>5</v>
      </c>
      <c r="O60" s="37">
        <v>0.5</v>
      </c>
      <c r="P60" s="35">
        <v>4</v>
      </c>
      <c r="R60" s="33"/>
      <c r="S60" s="37">
        <v>0.5</v>
      </c>
      <c r="T60" s="35">
        <v>3</v>
      </c>
      <c r="U60" s="37">
        <v>0.5</v>
      </c>
      <c r="V60" s="35">
        <v>2</v>
      </c>
    </row>
    <row r="61" spans="1:22">
      <c r="A61" s="14">
        <v>17</v>
      </c>
      <c r="B61" s="16">
        <v>43195</v>
      </c>
      <c r="C61" s="13">
        <v>630132</v>
      </c>
      <c r="D61" s="13" t="s">
        <v>90</v>
      </c>
      <c r="E61" s="14" t="s">
        <v>82</v>
      </c>
      <c r="G61" s="14" t="s">
        <v>91</v>
      </c>
      <c r="J61" s="5">
        <v>9</v>
      </c>
      <c r="L61" s="33"/>
      <c r="M61" s="37">
        <v>0.25</v>
      </c>
      <c r="N61" s="35">
        <v>4</v>
      </c>
      <c r="O61" s="37">
        <v>0.25</v>
      </c>
      <c r="P61" s="35">
        <v>3</v>
      </c>
      <c r="R61" s="33"/>
      <c r="S61" s="37">
        <v>0.25</v>
      </c>
      <c r="T61" s="35">
        <v>2</v>
      </c>
      <c r="U61" s="37">
        <v>0.25</v>
      </c>
      <c r="V61" s="35">
        <v>1</v>
      </c>
    </row>
    <row r="62" spans="1:22" ht="15.75" thickBot="1">
      <c r="A62" s="14">
        <v>18</v>
      </c>
      <c r="B62" s="16">
        <v>43197</v>
      </c>
      <c r="C62" s="13">
        <v>630128</v>
      </c>
      <c r="D62" s="13" t="s">
        <v>90</v>
      </c>
      <c r="E62" s="14" t="s">
        <v>92</v>
      </c>
      <c r="G62" s="14" t="s">
        <v>93</v>
      </c>
      <c r="J62" s="5">
        <v>6</v>
      </c>
      <c r="L62" s="30"/>
      <c r="M62" s="36">
        <v>0.125</v>
      </c>
      <c r="N62" s="32">
        <v>3</v>
      </c>
      <c r="O62" s="36">
        <v>0.125</v>
      </c>
      <c r="P62" s="32"/>
      <c r="R62" s="30"/>
      <c r="S62" s="36">
        <v>0.125</v>
      </c>
      <c r="T62" s="32">
        <v>1</v>
      </c>
      <c r="U62" s="36">
        <v>0.125</v>
      </c>
      <c r="V62" s="32">
        <v>0</v>
      </c>
    </row>
    <row r="63" spans="1:22" ht="15.75" thickBot="1">
      <c r="A63" s="14">
        <v>19</v>
      </c>
      <c r="B63" s="16">
        <v>43207</v>
      </c>
      <c r="C63" s="13">
        <v>630160</v>
      </c>
      <c r="D63" s="13" t="s">
        <v>94</v>
      </c>
      <c r="E63" s="14" t="s">
        <v>76</v>
      </c>
      <c r="G63" s="14" t="s">
        <v>95</v>
      </c>
      <c r="J63" s="5">
        <v>10</v>
      </c>
      <c r="L63" s="33"/>
      <c r="M63" s="38"/>
      <c r="N63" s="35"/>
      <c r="O63" s="38"/>
      <c r="P63" s="35"/>
      <c r="R63" s="33"/>
      <c r="S63" s="38"/>
      <c r="T63" s="35"/>
      <c r="U63" s="38"/>
      <c r="V63" s="35"/>
    </row>
    <row r="64" spans="1:22">
      <c r="A64" s="14">
        <v>20</v>
      </c>
      <c r="B64" s="16">
        <v>43207</v>
      </c>
      <c r="C64" s="13">
        <v>630161</v>
      </c>
      <c r="D64" s="13" t="s">
        <v>96</v>
      </c>
      <c r="E64" s="14" t="s">
        <v>59</v>
      </c>
      <c r="G64" s="14" t="s">
        <v>97</v>
      </c>
      <c r="J64" s="5">
        <v>6</v>
      </c>
      <c r="L64" s="28" t="s">
        <v>147</v>
      </c>
      <c r="M64" s="29" t="s">
        <v>142</v>
      </c>
      <c r="N64" s="27">
        <v>8</v>
      </c>
      <c r="O64" s="29" t="s">
        <v>142</v>
      </c>
      <c r="P64" s="27">
        <v>7</v>
      </c>
      <c r="R64" s="28" t="s">
        <v>147</v>
      </c>
      <c r="S64" s="29" t="s">
        <v>142</v>
      </c>
      <c r="T64" s="27">
        <v>6</v>
      </c>
      <c r="U64" s="29" t="s">
        <v>142</v>
      </c>
      <c r="V64" s="27">
        <v>5</v>
      </c>
    </row>
    <row r="65" spans="1:22">
      <c r="A65" s="14">
        <v>21</v>
      </c>
      <c r="B65" s="16">
        <v>43209</v>
      </c>
      <c r="C65" s="13">
        <v>630142</v>
      </c>
      <c r="D65" s="13" t="s">
        <v>98</v>
      </c>
      <c r="E65" s="14" t="s">
        <v>99</v>
      </c>
      <c r="G65" s="14" t="s">
        <v>86</v>
      </c>
      <c r="J65" s="5">
        <v>12</v>
      </c>
      <c r="L65" s="33"/>
      <c r="M65" s="34" t="s">
        <v>143</v>
      </c>
      <c r="N65" s="35">
        <v>7</v>
      </c>
      <c r="O65" s="34" t="s">
        <v>143</v>
      </c>
      <c r="P65" s="35">
        <v>6</v>
      </c>
      <c r="R65" s="33"/>
      <c r="S65" s="34" t="s">
        <v>143</v>
      </c>
      <c r="T65" s="35">
        <v>5</v>
      </c>
      <c r="U65" s="34" t="s">
        <v>143</v>
      </c>
      <c r="V65" s="35">
        <v>4</v>
      </c>
    </row>
    <row r="66" spans="1:22">
      <c r="A66" s="14">
        <v>22</v>
      </c>
      <c r="B66" s="16">
        <v>43211</v>
      </c>
      <c r="C66" s="13">
        <v>630211</v>
      </c>
      <c r="D66" s="13" t="s">
        <v>100</v>
      </c>
      <c r="E66" s="14" t="s">
        <v>99</v>
      </c>
      <c r="G66" s="14" t="s">
        <v>101</v>
      </c>
      <c r="J66" s="5">
        <v>8</v>
      </c>
      <c r="L66" s="33"/>
      <c r="M66" s="37">
        <v>0.5</v>
      </c>
      <c r="N66" s="35">
        <v>6</v>
      </c>
      <c r="O66" s="37">
        <v>0.5</v>
      </c>
      <c r="P66" s="35">
        <v>5</v>
      </c>
      <c r="R66" s="33"/>
      <c r="S66" s="37">
        <v>0.5</v>
      </c>
      <c r="T66" s="35">
        <v>4</v>
      </c>
      <c r="U66" s="37">
        <v>0.5</v>
      </c>
      <c r="V66" s="35">
        <v>3</v>
      </c>
    </row>
    <row r="67" spans="1:22">
      <c r="A67" s="14">
        <v>23</v>
      </c>
      <c r="B67" s="16">
        <v>43212</v>
      </c>
      <c r="C67" s="13">
        <v>630154</v>
      </c>
      <c r="D67" s="13" t="s">
        <v>64</v>
      </c>
      <c r="E67" s="14" t="s">
        <v>56</v>
      </c>
      <c r="G67" s="14" t="s">
        <v>102</v>
      </c>
      <c r="J67" s="5">
        <v>5</v>
      </c>
      <c r="L67" s="33"/>
      <c r="M67" s="37">
        <v>0.25</v>
      </c>
      <c r="N67" s="35">
        <v>5</v>
      </c>
      <c r="O67" s="37">
        <v>0.25</v>
      </c>
      <c r="P67" s="35">
        <v>4</v>
      </c>
      <c r="R67" s="33"/>
      <c r="S67" s="37">
        <v>0.25</v>
      </c>
      <c r="T67" s="35">
        <v>3</v>
      </c>
      <c r="U67" s="37">
        <v>0.25</v>
      </c>
      <c r="V67" s="35">
        <v>2</v>
      </c>
    </row>
    <row r="68" spans="1:22" ht="15.75" thickBot="1">
      <c r="A68" s="14">
        <v>24</v>
      </c>
      <c r="B68" s="16">
        <v>43215</v>
      </c>
      <c r="C68" s="13">
        <v>630155</v>
      </c>
      <c r="D68" s="13" t="s">
        <v>156</v>
      </c>
      <c r="E68" s="14" t="s">
        <v>82</v>
      </c>
      <c r="G68" s="14" t="s">
        <v>157</v>
      </c>
      <c r="J68" s="5">
        <v>9</v>
      </c>
      <c r="L68" s="30"/>
      <c r="M68" s="36">
        <v>0.125</v>
      </c>
      <c r="N68" s="32">
        <v>4</v>
      </c>
      <c r="O68" s="36">
        <v>0.125</v>
      </c>
      <c r="P68" s="32">
        <v>3</v>
      </c>
      <c r="R68" s="30"/>
      <c r="S68" s="36">
        <v>0.125</v>
      </c>
      <c r="T68" s="32">
        <v>2</v>
      </c>
      <c r="U68" s="36">
        <v>0.125</v>
      </c>
      <c r="V68" s="32">
        <v>1</v>
      </c>
    </row>
    <row r="69" spans="1:22">
      <c r="A69" s="14">
        <v>25</v>
      </c>
      <c r="B69" s="16">
        <v>43221</v>
      </c>
      <c r="C69" s="13">
        <v>630184</v>
      </c>
      <c r="D69" s="13" t="s">
        <v>103</v>
      </c>
      <c r="E69" s="14" t="s">
        <v>82</v>
      </c>
      <c r="G69" s="14" t="s">
        <v>104</v>
      </c>
      <c r="J69" s="5">
        <v>6</v>
      </c>
    </row>
    <row r="70" spans="1:22">
      <c r="A70" s="14">
        <v>26</v>
      </c>
      <c r="B70" s="16">
        <v>43223</v>
      </c>
      <c r="C70" s="13">
        <v>630236</v>
      </c>
      <c r="D70" s="13" t="s">
        <v>105</v>
      </c>
      <c r="E70" s="14" t="s">
        <v>106</v>
      </c>
      <c r="G70" s="14" t="s">
        <v>107</v>
      </c>
      <c r="J70" s="5">
        <v>9</v>
      </c>
    </row>
    <row r="71" spans="1:22">
      <c r="A71" s="14">
        <v>27</v>
      </c>
      <c r="B71" s="16">
        <v>43232</v>
      </c>
      <c r="C71" s="13">
        <v>630205</v>
      </c>
      <c r="D71" s="13" t="s">
        <v>108</v>
      </c>
      <c r="E71" s="14" t="s">
        <v>82</v>
      </c>
      <c r="G71" s="14" t="s">
        <v>109</v>
      </c>
      <c r="J71" s="5">
        <v>6</v>
      </c>
    </row>
    <row r="72" spans="1:22">
      <c r="A72" s="14">
        <v>28</v>
      </c>
      <c r="B72" s="16">
        <v>43244</v>
      </c>
      <c r="C72" s="13">
        <v>209</v>
      </c>
      <c r="D72" s="13" t="s">
        <v>110</v>
      </c>
      <c r="E72" s="14" t="s">
        <v>82</v>
      </c>
      <c r="G72" s="14" t="s">
        <v>111</v>
      </c>
      <c r="J72" s="5">
        <v>18</v>
      </c>
    </row>
    <row r="73" spans="1:22">
      <c r="A73" s="14">
        <v>29</v>
      </c>
      <c r="B73" s="16">
        <v>43258</v>
      </c>
      <c r="C73" s="13">
        <v>630281</v>
      </c>
      <c r="D73" s="13" t="s">
        <v>148</v>
      </c>
      <c r="E73" s="14" t="s">
        <v>76</v>
      </c>
      <c r="G73" s="14" t="s">
        <v>169</v>
      </c>
      <c r="J73" s="5">
        <v>12</v>
      </c>
    </row>
    <row r="74" spans="1:22">
      <c r="A74" s="14">
        <v>30</v>
      </c>
      <c r="B74" s="16">
        <v>43272</v>
      </c>
      <c r="C74" s="13">
        <v>630350</v>
      </c>
      <c r="D74" s="13" t="s">
        <v>112</v>
      </c>
      <c r="E74" s="14" t="s">
        <v>76</v>
      </c>
      <c r="G74" s="14" t="s">
        <v>113</v>
      </c>
      <c r="J74" s="5">
        <v>10</v>
      </c>
    </row>
    <row r="75" spans="1:22">
      <c r="A75" s="14">
        <v>31</v>
      </c>
      <c r="B75" s="16">
        <v>43284</v>
      </c>
      <c r="C75" s="13">
        <v>630385</v>
      </c>
      <c r="D75" s="13" t="s">
        <v>114</v>
      </c>
      <c r="E75" s="14" t="s">
        <v>99</v>
      </c>
      <c r="G75" s="14" t="s">
        <v>115</v>
      </c>
      <c r="J75" s="5">
        <v>9</v>
      </c>
    </row>
    <row r="76" spans="1:22">
      <c r="A76" s="14">
        <v>32</v>
      </c>
      <c r="B76" s="16">
        <v>43300</v>
      </c>
      <c r="C76" s="13">
        <v>630407</v>
      </c>
      <c r="D76" s="13" t="s">
        <v>80</v>
      </c>
      <c r="E76" s="14" t="s">
        <v>76</v>
      </c>
      <c r="G76" s="14" t="s">
        <v>116</v>
      </c>
      <c r="J76" s="5">
        <v>4</v>
      </c>
    </row>
    <row r="77" spans="1:22">
      <c r="A77" s="14">
        <v>33</v>
      </c>
      <c r="B77" s="16">
        <v>43308</v>
      </c>
      <c r="C77" s="13">
        <v>630485</v>
      </c>
      <c r="D77" s="13" t="s">
        <v>148</v>
      </c>
      <c r="E77" s="14" t="s">
        <v>149</v>
      </c>
      <c r="G77" s="14" t="s">
        <v>126</v>
      </c>
      <c r="J77" s="5">
        <v>4</v>
      </c>
    </row>
    <row r="78" spans="1:22">
      <c r="A78" s="14">
        <v>34</v>
      </c>
      <c r="B78" s="16">
        <v>43310</v>
      </c>
      <c r="C78" s="13">
        <v>630496</v>
      </c>
      <c r="D78" s="13" t="s">
        <v>150</v>
      </c>
      <c r="E78" s="14" t="s">
        <v>149</v>
      </c>
      <c r="G78" s="14" t="s">
        <v>151</v>
      </c>
      <c r="J78" s="5">
        <v>3</v>
      </c>
    </row>
    <row r="79" spans="1:22">
      <c r="A79" s="14">
        <v>35</v>
      </c>
      <c r="B79" s="16">
        <v>43316</v>
      </c>
      <c r="C79" s="13">
        <v>630503</v>
      </c>
      <c r="D79" s="13" t="s">
        <v>152</v>
      </c>
      <c r="E79" s="14" t="s">
        <v>73</v>
      </c>
      <c r="G79" s="14" t="s">
        <v>153</v>
      </c>
      <c r="J79" s="5">
        <v>8</v>
      </c>
    </row>
    <row r="80" spans="1:22">
      <c r="A80" s="14">
        <v>36</v>
      </c>
      <c r="B80" s="16">
        <v>43319</v>
      </c>
      <c r="C80" s="13">
        <v>630430</v>
      </c>
      <c r="D80" s="13" t="s">
        <v>117</v>
      </c>
      <c r="E80" s="14" t="s">
        <v>82</v>
      </c>
      <c r="G80" s="14" t="s">
        <v>118</v>
      </c>
      <c r="J80" s="5">
        <v>6</v>
      </c>
    </row>
    <row r="81" spans="1:10">
      <c r="A81" s="14">
        <v>37</v>
      </c>
      <c r="B81" s="16">
        <v>43321</v>
      </c>
      <c r="C81" s="13">
        <v>630468</v>
      </c>
      <c r="D81" s="13" t="s">
        <v>119</v>
      </c>
      <c r="E81" s="14" t="s">
        <v>120</v>
      </c>
      <c r="G81" s="14" t="s">
        <v>121</v>
      </c>
      <c r="J81" s="5">
        <v>9</v>
      </c>
    </row>
    <row r="82" spans="1:10">
      <c r="A82" s="14">
        <v>38</v>
      </c>
      <c r="B82" s="16">
        <v>43321</v>
      </c>
      <c r="C82" s="13">
        <v>630467</v>
      </c>
      <c r="D82" s="13" t="s">
        <v>122</v>
      </c>
      <c r="E82" s="14" t="s">
        <v>73</v>
      </c>
      <c r="G82" s="14" t="s">
        <v>123</v>
      </c>
      <c r="J82" s="5">
        <v>9</v>
      </c>
    </row>
    <row r="83" spans="1:10">
      <c r="A83" s="14">
        <v>39</v>
      </c>
      <c r="B83" s="16">
        <v>43330</v>
      </c>
      <c r="C83" s="13">
        <v>630475</v>
      </c>
      <c r="D83" s="13" t="s">
        <v>124</v>
      </c>
      <c r="E83" s="14" t="s">
        <v>76</v>
      </c>
      <c r="G83" s="14" t="s">
        <v>125</v>
      </c>
      <c r="J83" s="5">
        <v>12</v>
      </c>
    </row>
    <row r="84" spans="1:10">
      <c r="A84" s="14">
        <v>40</v>
      </c>
      <c r="B84" s="16">
        <v>43330</v>
      </c>
      <c r="C84" s="13">
        <v>214</v>
      </c>
      <c r="D84" s="13" t="s">
        <v>161</v>
      </c>
      <c r="E84" s="14" t="s">
        <v>82</v>
      </c>
      <c r="G84" s="14" t="s">
        <v>37</v>
      </c>
      <c r="J84" s="5">
        <v>5</v>
      </c>
    </row>
    <row r="85" spans="1:10">
      <c r="A85" s="14">
        <v>41</v>
      </c>
      <c r="B85" s="16">
        <v>43337</v>
      </c>
      <c r="C85" s="13">
        <v>630590</v>
      </c>
      <c r="D85" s="13" t="s">
        <v>90</v>
      </c>
      <c r="E85" s="14" t="s">
        <v>82</v>
      </c>
      <c r="G85" s="14" t="s">
        <v>158</v>
      </c>
      <c r="J85" s="5">
        <v>3</v>
      </c>
    </row>
    <row r="86" spans="1:10">
      <c r="A86" s="14">
        <v>42</v>
      </c>
      <c r="B86" s="16">
        <v>43344</v>
      </c>
      <c r="C86" s="13">
        <v>630561</v>
      </c>
      <c r="D86" s="13" t="s">
        <v>159</v>
      </c>
      <c r="E86" s="14" t="s">
        <v>99</v>
      </c>
      <c r="G86" s="14" t="s">
        <v>170</v>
      </c>
      <c r="J86" s="5">
        <v>2</v>
      </c>
    </row>
    <row r="87" spans="1:10">
      <c r="A87" s="14">
        <v>43</v>
      </c>
      <c r="B87" s="16">
        <v>43345</v>
      </c>
      <c r="C87" s="13">
        <v>630540</v>
      </c>
      <c r="D87" s="13" t="s">
        <v>154</v>
      </c>
      <c r="E87" s="14" t="s">
        <v>99</v>
      </c>
      <c r="G87" s="14" t="s">
        <v>126</v>
      </c>
      <c r="J87" s="5">
        <v>3</v>
      </c>
    </row>
    <row r="88" spans="1:10">
      <c r="A88" s="14">
        <v>44</v>
      </c>
      <c r="B88" s="39">
        <v>43349</v>
      </c>
      <c r="C88" s="5">
        <v>630541</v>
      </c>
      <c r="D88" s="13" t="s">
        <v>78</v>
      </c>
      <c r="E88" s="14" t="s">
        <v>76</v>
      </c>
      <c r="G88" s="14" t="s">
        <v>14</v>
      </c>
      <c r="J88" s="5">
        <v>5</v>
      </c>
    </row>
    <row r="89" spans="1:10">
      <c r="A89" s="14">
        <v>45</v>
      </c>
      <c r="B89" s="39">
        <v>43351</v>
      </c>
      <c r="C89" s="5">
        <v>110195</v>
      </c>
      <c r="D89" s="13" t="s">
        <v>162</v>
      </c>
      <c r="E89" s="14" t="s">
        <v>99</v>
      </c>
      <c r="G89" s="14" t="s">
        <v>163</v>
      </c>
      <c r="J89" s="5">
        <v>3</v>
      </c>
    </row>
    <row r="90" spans="1:10">
      <c r="A90" s="14">
        <v>46</v>
      </c>
      <c r="B90" s="39">
        <v>43358</v>
      </c>
      <c r="C90" s="5">
        <v>630597</v>
      </c>
      <c r="D90" s="13" t="s">
        <v>171</v>
      </c>
      <c r="E90" s="14" t="s">
        <v>82</v>
      </c>
      <c r="G90" s="14" t="s">
        <v>160</v>
      </c>
      <c r="J90" s="5">
        <v>10</v>
      </c>
    </row>
    <row r="91" spans="1:10">
      <c r="A91" s="14">
        <v>47</v>
      </c>
      <c r="B91" s="39">
        <v>43365</v>
      </c>
      <c r="C91" s="5">
        <v>630614</v>
      </c>
      <c r="D91" s="13" t="s">
        <v>164</v>
      </c>
      <c r="E91" s="14" t="s">
        <v>149</v>
      </c>
      <c r="G91" s="14" t="s">
        <v>16</v>
      </c>
      <c r="J91" s="5">
        <v>3</v>
      </c>
    </row>
    <row r="92" spans="1:10" ht="14.25" customHeight="1">
      <c r="A92" s="14">
        <v>48</v>
      </c>
      <c r="B92" s="39">
        <v>43377</v>
      </c>
      <c r="C92" s="5">
        <v>630632</v>
      </c>
      <c r="D92" s="13" t="s">
        <v>103</v>
      </c>
      <c r="E92" s="14" t="s">
        <v>120</v>
      </c>
      <c r="G92" s="14" t="s">
        <v>172</v>
      </c>
      <c r="J92" s="5">
        <v>15</v>
      </c>
    </row>
    <row r="93" spans="1:10">
      <c r="A93" s="14">
        <v>49</v>
      </c>
      <c r="B93" s="39">
        <v>43377</v>
      </c>
      <c r="C93" s="5">
        <v>630631</v>
      </c>
      <c r="D93" s="13" t="s">
        <v>173</v>
      </c>
      <c r="E93" s="14" t="s">
        <v>73</v>
      </c>
      <c r="G93" s="14" t="s">
        <v>14</v>
      </c>
      <c r="J93" s="5">
        <v>5</v>
      </c>
    </row>
    <row r="94" spans="1:10">
      <c r="A94" s="14">
        <v>50</v>
      </c>
      <c r="B94" s="39">
        <v>43387</v>
      </c>
      <c r="C94" s="5">
        <v>630641</v>
      </c>
      <c r="D94" s="13" t="s">
        <v>174</v>
      </c>
      <c r="E94" s="14" t="s">
        <v>82</v>
      </c>
      <c r="G94" s="14" t="s">
        <v>175</v>
      </c>
      <c r="J94" s="5">
        <v>6</v>
      </c>
    </row>
    <row r="95" spans="1:10">
      <c r="B95" s="39"/>
      <c r="G95" s="14"/>
      <c r="J95" s="5"/>
    </row>
    <row r="96" spans="1:10">
      <c r="B96" s="39"/>
      <c r="G96" s="14"/>
      <c r="J96" s="5"/>
    </row>
    <row r="97" spans="2:10">
      <c r="B97" s="39"/>
      <c r="G97" s="14"/>
      <c r="J97" s="5"/>
    </row>
    <row r="98" spans="2:10">
      <c r="B98" s="39"/>
      <c r="G98" s="14"/>
    </row>
  </sheetData>
  <mergeCells count="1">
    <mergeCell ref="M44:P4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</cp:lastModifiedBy>
  <dcterms:created xsi:type="dcterms:W3CDTF">2018-09-01T18:54:14Z</dcterms:created>
  <dcterms:modified xsi:type="dcterms:W3CDTF">2018-11-04T09:51:44Z</dcterms:modified>
</cp:coreProperties>
</file>