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56b0a2fca64992/Bureau/"/>
    </mc:Choice>
  </mc:AlternateContent>
  <xr:revisionPtr revIDLastSave="1" documentId="8_{796023DE-78DE-42D7-9C8C-E0D87CB75164}" xr6:coauthVersionLast="47" xr6:coauthVersionMax="47" xr10:uidLastSave="{1F55DDA5-9916-4C7B-9BCA-95753BAD74FB}"/>
  <bookViews>
    <workbookView xWindow="-120" yWindow="-120" windowWidth="29040" windowHeight="15720" activeTab="1" xr2:uid="{00000000-000D-0000-FFFF-FFFF00000000}"/>
  </bookViews>
  <sheets>
    <sheet name="2024-2025" sheetId="1" r:id="rId1"/>
    <sheet name="budget 2025-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" i="1" l="1"/>
  <c r="G50" i="2"/>
  <c r="G58" i="2"/>
  <c r="H29" i="2"/>
  <c r="G14" i="2"/>
  <c r="G6" i="2"/>
  <c r="H50" i="1"/>
  <c r="G26" i="1"/>
  <c r="G50" i="1" s="1"/>
  <c r="F127" i="1"/>
  <c r="F126" i="1"/>
  <c r="F16" i="1"/>
  <c r="F15" i="1"/>
  <c r="G44" i="2" l="1"/>
  <c r="F18" i="1"/>
  <c r="H55" i="1"/>
  <c r="H31" i="2"/>
  <c r="G26" i="2"/>
  <c r="G101" i="1" l="1"/>
  <c r="G65" i="2"/>
  <c r="G12" i="2" l="1"/>
  <c r="G36" i="2" l="1"/>
  <c r="G72" i="2" l="1"/>
  <c r="G25" i="2" l="1"/>
  <c r="G66" i="2"/>
  <c r="G17" i="2" l="1"/>
  <c r="G16" i="2"/>
  <c r="G15" i="2"/>
  <c r="G11" i="2"/>
  <c r="G10" i="2"/>
  <c r="G9" i="2"/>
  <c r="G8" i="2"/>
  <c r="G7" i="2"/>
  <c r="G27" i="2"/>
  <c r="G103" i="1" l="1"/>
  <c r="G73" i="2"/>
  <c r="G70" i="2"/>
  <c r="G68" i="2"/>
  <c r="G69" i="2"/>
  <c r="G64" i="2"/>
  <c r="G63" i="2"/>
  <c r="G62" i="2"/>
  <c r="G61" i="2"/>
  <c r="G60" i="2"/>
  <c r="G59" i="2"/>
  <c r="G57" i="2"/>
  <c r="G56" i="2"/>
  <c r="G55" i="2"/>
  <c r="G53" i="2"/>
  <c r="G52" i="2"/>
  <c r="G49" i="2"/>
  <c r="G48" i="2"/>
  <c r="G47" i="2"/>
  <c r="G46" i="2"/>
  <c r="G43" i="2"/>
  <c r="G42" i="2"/>
  <c r="G41" i="2"/>
  <c r="G40" i="2"/>
  <c r="G38" i="2"/>
  <c r="G37" i="2"/>
  <c r="G34" i="2"/>
  <c r="G33" i="2"/>
  <c r="G32" i="2"/>
  <c r="G23" i="2"/>
  <c r="G21" i="2"/>
  <c r="G20" i="2"/>
  <c r="G19" i="2"/>
  <c r="G74" i="2" l="1"/>
  <c r="G29" i="2"/>
  <c r="H74" i="2"/>
  <c r="G76" i="2" l="1"/>
  <c r="F129" i="1"/>
  <c r="F114" i="1" l="1"/>
  <c r="H103" i="1"/>
  <c r="H76" i="2"/>
  <c r="F112" i="1"/>
  <c r="F116" i="1" l="1"/>
</calcChain>
</file>

<file path=xl/sharedStrings.xml><?xml version="1.0" encoding="utf-8"?>
<sst xmlns="http://schemas.openxmlformats.org/spreadsheetml/2006/main" count="151" uniqueCount="93">
  <si>
    <t>ASCE PETANQUE</t>
  </si>
  <si>
    <t>Stock</t>
  </si>
  <si>
    <t>Créances</t>
  </si>
  <si>
    <t>Dettes</t>
  </si>
  <si>
    <t>Equipements</t>
  </si>
  <si>
    <t>Coupes, trophées,calendriers</t>
  </si>
  <si>
    <t>Engagements compétitions</t>
  </si>
  <si>
    <t>Mutation</t>
  </si>
  <si>
    <t>Subvention Département</t>
  </si>
  <si>
    <t>Subvention Municipale</t>
  </si>
  <si>
    <t>Subvention exceptionnelle municipalité (Grand Prix)</t>
  </si>
  <si>
    <t>Comité départemental</t>
  </si>
  <si>
    <t>Membres actifs</t>
  </si>
  <si>
    <t>Casiers, cartes membres</t>
  </si>
  <si>
    <t>Sponsors</t>
  </si>
  <si>
    <t>Intérêts compte en banque</t>
  </si>
  <si>
    <t xml:space="preserve">Produits exceptionnels </t>
  </si>
  <si>
    <t>Produits exceptionnels exc./Anté</t>
  </si>
  <si>
    <t>TOTAL DES RECETTES DE L'EXERCICE</t>
  </si>
  <si>
    <t>Variation de stocks</t>
  </si>
  <si>
    <t>Coupes, trophées</t>
  </si>
  <si>
    <t>Fournitures d'entretien</t>
  </si>
  <si>
    <t xml:space="preserve">Fournitures bureau </t>
  </si>
  <si>
    <t>Achat calendriers</t>
  </si>
  <si>
    <t>Locations de matériel</t>
  </si>
  <si>
    <t>Assurances</t>
  </si>
  <si>
    <t>Prestations diverses</t>
  </si>
  <si>
    <t>Arbitres</t>
  </si>
  <si>
    <t>Publicité, annonces, photo</t>
  </si>
  <si>
    <t>Missions déplct</t>
  </si>
  <si>
    <t>Réceptions</t>
  </si>
  <si>
    <t>Frais bancaires</t>
  </si>
  <si>
    <t>Licences</t>
  </si>
  <si>
    <t>Mutations</t>
  </si>
  <si>
    <t>Engagements compétition</t>
  </si>
  <si>
    <t>Prix, primes compétitions</t>
  </si>
  <si>
    <t>Pénalités et amendes sportives</t>
  </si>
  <si>
    <t>Cotisations diverses</t>
  </si>
  <si>
    <t>Dons, cadeaux</t>
  </si>
  <si>
    <t xml:space="preserve">Charges exceptionnelles </t>
  </si>
  <si>
    <t xml:space="preserve">Charges exercice antérieur </t>
  </si>
  <si>
    <t>Amortissements investissements</t>
  </si>
  <si>
    <t>TOTAL DES CHARGES DE L'EXERCICE</t>
  </si>
  <si>
    <t>se décomposant comme suit :</t>
  </si>
  <si>
    <t>Immobilisation</t>
  </si>
  <si>
    <t>Soit :</t>
  </si>
  <si>
    <t>Total</t>
  </si>
  <si>
    <t xml:space="preserve">Equipements revente </t>
  </si>
  <si>
    <t xml:space="preserve">Approvisionnement bar </t>
  </si>
  <si>
    <t xml:space="preserve">Approvisionnement concours </t>
  </si>
  <si>
    <t>Achats équipements/matériel</t>
  </si>
  <si>
    <t>Autres fournitures, Pharmacie</t>
  </si>
  <si>
    <t xml:space="preserve">Equipements, matériel revente </t>
  </si>
  <si>
    <t>Engagements</t>
  </si>
  <si>
    <t>Equipements/matériels</t>
  </si>
  <si>
    <t>Achats équipements/matériels</t>
  </si>
  <si>
    <t>Stages</t>
  </si>
  <si>
    <t>Pertes sur créances irrécouvrables</t>
  </si>
  <si>
    <t>Achat calendriers/autres</t>
  </si>
  <si>
    <t>Stocks et en-cours</t>
  </si>
  <si>
    <t>Reprise sur provisions stocks</t>
  </si>
  <si>
    <t>Fournitures entretien</t>
  </si>
  <si>
    <t>Autres produits</t>
  </si>
  <si>
    <t xml:space="preserve">RESULTAT DE LA SAISON : (Produits-charges) </t>
  </si>
  <si>
    <t>RESULTAT DE LA SAISON : (Produits-charges) EXCEDENT</t>
  </si>
  <si>
    <t>EXCEDENT</t>
  </si>
  <si>
    <t>Comité départemental, Ligue</t>
  </si>
  <si>
    <t>Frais de port</t>
  </si>
  <si>
    <t>Entretien et réparation  matériel/ Agenc</t>
  </si>
  <si>
    <t>BUDGET PREVISIONNEL 2025-2026</t>
  </si>
  <si>
    <t>Montant des produits du 01/11/2024 au 31/10/2025 (réalisés)</t>
  </si>
  <si>
    <t>2025-2026</t>
  </si>
  <si>
    <t>Montant des charges du 01/11/2024 au 31/10/2025 (réalisées)</t>
  </si>
  <si>
    <t>COMPTE RENDU FINANCIER  EXERCICE DU 01/11/2024 AU 31/10/2025</t>
  </si>
  <si>
    <t>Montant disponible au 01/11/2024</t>
  </si>
  <si>
    <t>2023-2024</t>
  </si>
  <si>
    <t>Montant des produits du 01/11/2024 au 31/10/2025</t>
  </si>
  <si>
    <t>Montant des charges du 01/11/2024 au 31/10/2025</t>
  </si>
  <si>
    <t>Montant disponible au 31/10/2025</t>
  </si>
  <si>
    <t>Résultat de la saison 2024/2025</t>
  </si>
  <si>
    <t>Banque</t>
  </si>
  <si>
    <t>Livret</t>
  </si>
  <si>
    <t xml:space="preserve">Caisse </t>
  </si>
  <si>
    <t>Intérêt bancaire</t>
  </si>
  <si>
    <t>Participation repas animations</t>
  </si>
  <si>
    <t>Subvention ANS</t>
  </si>
  <si>
    <t>Recettes buvettes + concours</t>
  </si>
  <si>
    <t>Téléphone + Internet</t>
  </si>
  <si>
    <t>Affranchissements</t>
  </si>
  <si>
    <t>Frais d'organisation + Mise club</t>
  </si>
  <si>
    <t>Badge, calendriers, coupes</t>
  </si>
  <si>
    <t>Cartes membres</t>
  </si>
  <si>
    <t>Entretien et réparation de matériel/ Agenc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</si>
</sst>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6" fillId="0" borderId="10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/>
    <xf numFmtId="0" fontId="5" fillId="0" borderId="11" xfId="0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0" fontId="4" fillId="0" borderId="7" xfId="0" applyFont="1" applyBorder="1"/>
    <xf numFmtId="0" fontId="7" fillId="0" borderId="8" xfId="0" applyFont="1" applyBorder="1"/>
    <xf numFmtId="3" fontId="4" fillId="0" borderId="10" xfId="0" applyNumberFormat="1" applyFont="1" applyBorder="1"/>
    <xf numFmtId="3" fontId="6" fillId="2" borderId="18" xfId="0" applyNumberFormat="1" applyFont="1" applyFill="1" applyBorder="1"/>
    <xf numFmtId="3" fontId="6" fillId="0" borderId="0" xfId="0" applyNumberFormat="1" applyFont="1"/>
    <xf numFmtId="0" fontId="6" fillId="0" borderId="16" xfId="0" applyFont="1" applyBorder="1"/>
    <xf numFmtId="3" fontId="6" fillId="0" borderId="17" xfId="0" applyNumberFormat="1" applyFont="1" applyBorder="1"/>
    <xf numFmtId="0" fontId="8" fillId="0" borderId="11" xfId="0" applyFont="1" applyBorder="1"/>
    <xf numFmtId="0" fontId="8" fillId="0" borderId="0" xfId="0" applyFont="1"/>
    <xf numFmtId="0" fontId="2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3" fontId="5" fillId="3" borderId="13" xfId="0" applyNumberFormat="1" applyFont="1" applyFill="1" applyBorder="1"/>
    <xf numFmtId="3" fontId="5" fillId="3" borderId="14" xfId="0" applyNumberFormat="1" applyFont="1" applyFill="1" applyBorder="1"/>
    <xf numFmtId="3" fontId="4" fillId="3" borderId="10" xfId="0" applyNumberFormat="1" applyFont="1" applyFill="1" applyBorder="1"/>
    <xf numFmtId="3" fontId="6" fillId="3" borderId="10" xfId="0" applyNumberFormat="1" applyFont="1" applyFill="1" applyBorder="1"/>
    <xf numFmtId="3" fontId="6" fillId="3" borderId="18" xfId="0" applyNumberFormat="1" applyFont="1" applyFill="1" applyBorder="1"/>
    <xf numFmtId="3" fontId="6" fillId="3" borderId="10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 wrapText="1"/>
    </xf>
    <xf numFmtId="3" fontId="8" fillId="3" borderId="13" xfId="0" applyNumberFormat="1" applyFont="1" applyFill="1" applyBorder="1"/>
    <xf numFmtId="0" fontId="8" fillId="3" borderId="13" xfId="0" applyFont="1" applyFill="1" applyBorder="1"/>
    <xf numFmtId="0" fontId="6" fillId="0" borderId="15" xfId="0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10" fillId="3" borderId="13" xfId="0" applyNumberFormat="1" applyFont="1" applyFill="1" applyBorder="1"/>
    <xf numFmtId="0" fontId="9" fillId="0" borderId="0" xfId="0" applyFont="1"/>
    <xf numFmtId="3" fontId="10" fillId="0" borderId="13" xfId="0" applyNumberFormat="1" applyFont="1" applyBorder="1"/>
    <xf numFmtId="3" fontId="10" fillId="0" borderId="14" xfId="0" applyNumberFormat="1" applyFont="1" applyBorder="1"/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15" xfId="0" applyFont="1" applyFill="1" applyBorder="1"/>
    <xf numFmtId="0" fontId="6" fillId="6" borderId="16" xfId="0" applyFont="1" applyFill="1" applyBorder="1"/>
    <xf numFmtId="3" fontId="6" fillId="6" borderId="17" xfId="0" applyNumberFormat="1" applyFont="1" applyFill="1" applyBorder="1"/>
    <xf numFmtId="0" fontId="4" fillId="7" borderId="7" xfId="0" applyFont="1" applyFill="1" applyBorder="1"/>
    <xf numFmtId="0" fontId="7" fillId="7" borderId="8" xfId="0" applyFont="1" applyFill="1" applyBorder="1"/>
    <xf numFmtId="3" fontId="4" fillId="7" borderId="10" xfId="0" applyNumberFormat="1" applyFont="1" applyFill="1" applyBorder="1"/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4" fillId="5" borderId="7" xfId="0" applyFont="1" applyFill="1" applyBorder="1"/>
    <xf numFmtId="0" fontId="7" fillId="5" borderId="8" xfId="0" applyFont="1" applyFill="1" applyBorder="1"/>
    <xf numFmtId="3" fontId="6" fillId="5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"/>
  <sheetViews>
    <sheetView topLeftCell="A53" workbookViewId="0">
      <selection activeCell="G86" sqref="G86"/>
    </sheetView>
  </sheetViews>
  <sheetFormatPr baseColWidth="10" defaultRowHeight="15" x14ac:dyDescent="0.25"/>
  <cols>
    <col min="1" max="1" width="11" customWidth="1"/>
    <col min="6" max="6" width="13.7109375" customWidth="1"/>
    <col min="7" max="7" width="11.5703125" customWidth="1"/>
    <col min="8" max="8" width="12.5703125" customWidth="1"/>
  </cols>
  <sheetData>
    <row r="1" spans="1:8" ht="15.75" thickBot="1" x14ac:dyDescent="0.3"/>
    <row r="2" spans="1:8" ht="18.95" customHeight="1" thickTop="1" x14ac:dyDescent="0.25">
      <c r="A2" s="44" t="s">
        <v>0</v>
      </c>
      <c r="B2" s="45"/>
      <c r="C2" s="45"/>
      <c r="D2" s="45"/>
      <c r="E2" s="45"/>
      <c r="F2" s="45"/>
      <c r="G2" s="45"/>
      <c r="H2" s="46"/>
    </row>
    <row r="3" spans="1:8" ht="18" customHeight="1" thickBot="1" x14ac:dyDescent="0.3">
      <c r="A3" s="47" t="s">
        <v>73</v>
      </c>
      <c r="B3" s="48"/>
      <c r="C3" s="48"/>
      <c r="D3" s="48"/>
      <c r="E3" s="48"/>
      <c r="F3" s="48"/>
      <c r="G3" s="48"/>
      <c r="H3" s="49"/>
    </row>
    <row r="4" spans="1:8" ht="15.75" thickTop="1" x14ac:dyDescent="0.25"/>
    <row r="5" spans="1:8" ht="15.75" thickBot="1" x14ac:dyDescent="0.3"/>
    <row r="6" spans="1:8" ht="15" customHeight="1" thickBot="1" x14ac:dyDescent="0.3">
      <c r="A6" s="41" t="s">
        <v>74</v>
      </c>
      <c r="B6" s="42"/>
      <c r="C6" s="42"/>
      <c r="D6" s="42"/>
      <c r="E6" s="42"/>
      <c r="F6" s="43"/>
    </row>
    <row r="7" spans="1:8" ht="15" customHeight="1" x14ac:dyDescent="0.25">
      <c r="A7" s="1"/>
      <c r="B7" s="1"/>
      <c r="C7" s="1"/>
      <c r="D7" s="1"/>
      <c r="E7" s="1"/>
      <c r="F7" s="1"/>
    </row>
    <row r="8" spans="1:8" ht="13.5" customHeight="1" x14ac:dyDescent="0.25">
      <c r="A8" s="2"/>
      <c r="B8" s="2"/>
      <c r="C8" s="2"/>
      <c r="D8" s="2"/>
      <c r="E8" s="2"/>
      <c r="F8" s="2"/>
    </row>
    <row r="9" spans="1:8" ht="15.75" x14ac:dyDescent="0.25">
      <c r="A9" s="3" t="s">
        <v>80</v>
      </c>
      <c r="B9" s="3"/>
      <c r="C9" s="3"/>
      <c r="F9" s="4">
        <v>2817.18</v>
      </c>
      <c r="G9" s="4"/>
    </row>
    <row r="10" spans="1:8" ht="15.75" x14ac:dyDescent="0.25">
      <c r="A10" s="3" t="s">
        <v>81</v>
      </c>
      <c r="B10" s="3"/>
      <c r="C10" s="3"/>
      <c r="F10" s="4">
        <v>5000</v>
      </c>
      <c r="G10" s="4"/>
    </row>
    <row r="11" spans="1:8" ht="15.75" x14ac:dyDescent="0.25">
      <c r="A11" s="3" t="s">
        <v>83</v>
      </c>
      <c r="B11" s="3"/>
      <c r="C11" s="3"/>
      <c r="F11" s="4">
        <v>89.07</v>
      </c>
      <c r="G11" s="4"/>
    </row>
    <row r="12" spans="1:8" ht="15.75" x14ac:dyDescent="0.25">
      <c r="A12" s="3" t="s">
        <v>82</v>
      </c>
      <c r="B12" s="3"/>
      <c r="C12" s="3"/>
      <c r="F12" s="4">
        <v>1155</v>
      </c>
      <c r="G12" s="4"/>
    </row>
    <row r="13" spans="1:8" ht="15.75" x14ac:dyDescent="0.25">
      <c r="A13" s="3" t="s">
        <v>44</v>
      </c>
      <c r="B13" s="3"/>
      <c r="C13" s="3"/>
      <c r="F13" s="4">
        <v>677.3</v>
      </c>
      <c r="G13" s="4"/>
    </row>
    <row r="14" spans="1:8" ht="15.75" x14ac:dyDescent="0.25">
      <c r="A14" s="3" t="s">
        <v>1</v>
      </c>
      <c r="B14" s="3"/>
      <c r="C14" s="3"/>
      <c r="D14" s="3"/>
      <c r="E14" s="3"/>
      <c r="F14" s="4">
        <v>2316.91</v>
      </c>
      <c r="G14" s="4"/>
    </row>
    <row r="15" spans="1:8" ht="15.75" x14ac:dyDescent="0.25">
      <c r="A15" s="3" t="s">
        <v>2</v>
      </c>
      <c r="B15" s="3"/>
      <c r="C15" s="3"/>
      <c r="D15" s="3"/>
      <c r="E15" s="3"/>
      <c r="F15" s="4">
        <f>102</f>
        <v>102</v>
      </c>
      <c r="G15" s="4"/>
    </row>
    <row r="16" spans="1:8" ht="15.75" x14ac:dyDescent="0.25">
      <c r="A16" s="3" t="s">
        <v>3</v>
      </c>
      <c r="B16" s="3"/>
      <c r="C16" s="3"/>
      <c r="D16" s="3"/>
      <c r="E16" s="3"/>
      <c r="F16" s="4">
        <f>-2754.25-833.32</f>
        <v>-3587.57</v>
      </c>
      <c r="G16" s="4"/>
    </row>
    <row r="17" spans="1:8" ht="16.5" thickBot="1" x14ac:dyDescent="0.3">
      <c r="A17" s="3"/>
      <c r="B17" s="3"/>
      <c r="C17" s="3"/>
      <c r="F17" s="4"/>
    </row>
    <row r="18" spans="1:8" ht="16.5" thickBot="1" x14ac:dyDescent="0.3">
      <c r="A18" s="3" t="s">
        <v>46</v>
      </c>
      <c r="B18" s="3"/>
      <c r="C18" s="3"/>
      <c r="F18" s="5">
        <f>SUM(F9:F17)</f>
        <v>8569.89</v>
      </c>
    </row>
    <row r="20" spans="1:8" ht="15.75" thickBot="1" x14ac:dyDescent="0.3"/>
    <row r="21" spans="1:8" s="3" customFormat="1" ht="17.25" thickBot="1" x14ac:dyDescent="0.3">
      <c r="A21" s="41" t="s">
        <v>76</v>
      </c>
      <c r="B21" s="42"/>
      <c r="C21" s="42"/>
      <c r="D21" s="42"/>
      <c r="E21" s="42"/>
      <c r="F21" s="42"/>
      <c r="G21" s="43"/>
      <c r="H21" s="21" t="s">
        <v>75</v>
      </c>
    </row>
    <row r="22" spans="1:8" s="3" customFormat="1" ht="15" customHeight="1" x14ac:dyDescent="0.25">
      <c r="A22" s="6"/>
      <c r="B22" s="1"/>
      <c r="C22" s="1"/>
      <c r="D22" s="1"/>
      <c r="E22" s="1"/>
      <c r="F22" s="1"/>
      <c r="G22" s="7"/>
      <c r="H22" s="22"/>
    </row>
    <row r="23" spans="1:8" s="3" customFormat="1" ht="15" customHeight="1" x14ac:dyDescent="0.25">
      <c r="A23" s="9" t="s">
        <v>84</v>
      </c>
      <c r="B23" s="1"/>
      <c r="C23" s="1"/>
      <c r="D23" s="1"/>
      <c r="E23" s="1"/>
      <c r="F23" s="1"/>
      <c r="G23" s="10">
        <v>705</v>
      </c>
      <c r="H23" s="23">
        <v>780</v>
      </c>
    </row>
    <row r="24" spans="1:8" ht="15.75" x14ac:dyDescent="0.25">
      <c r="A24" s="9" t="s">
        <v>54</v>
      </c>
      <c r="B24" s="3"/>
      <c r="C24" s="3"/>
      <c r="G24" s="10">
        <v>315</v>
      </c>
      <c r="H24" s="23">
        <v>1390.1</v>
      </c>
    </row>
    <row r="25" spans="1:8" ht="15.75" x14ac:dyDescent="0.25">
      <c r="A25" s="9" t="s">
        <v>5</v>
      </c>
      <c r="B25" s="3"/>
      <c r="C25" s="3"/>
      <c r="G25" s="10">
        <v>0</v>
      </c>
      <c r="H25" s="23">
        <v>96</v>
      </c>
    </row>
    <row r="26" spans="1:8" ht="15.75" x14ac:dyDescent="0.25">
      <c r="A26" s="9" t="s">
        <v>86</v>
      </c>
      <c r="B26" s="3"/>
      <c r="C26" s="3"/>
      <c r="G26" s="10">
        <f>10075+3510</f>
        <v>13585</v>
      </c>
      <c r="H26" s="23">
        <v>13190</v>
      </c>
    </row>
    <row r="27" spans="1:8" ht="15.75" x14ac:dyDescent="0.25">
      <c r="A27" s="9" t="s">
        <v>6</v>
      </c>
      <c r="B27" s="3"/>
      <c r="C27" s="3"/>
      <c r="G27" s="10">
        <v>15</v>
      </c>
      <c r="H27" s="23">
        <v>40</v>
      </c>
    </row>
    <row r="28" spans="1:8" ht="15.75" x14ac:dyDescent="0.25">
      <c r="A28" s="9" t="s">
        <v>7</v>
      </c>
      <c r="B28" s="3"/>
      <c r="C28" s="3"/>
      <c r="G28" s="10">
        <v>0</v>
      </c>
      <c r="H28" s="23">
        <v>340</v>
      </c>
    </row>
    <row r="29" spans="1:8" ht="15.75" x14ac:dyDescent="0.25">
      <c r="A29" s="9" t="s">
        <v>62</v>
      </c>
      <c r="B29" s="3"/>
      <c r="C29" s="3"/>
      <c r="G29" s="10">
        <v>0</v>
      </c>
      <c r="H29" s="23">
        <v>0</v>
      </c>
    </row>
    <row r="30" spans="1:8" ht="15.75" x14ac:dyDescent="0.25">
      <c r="A30" s="9"/>
      <c r="B30" s="3"/>
      <c r="C30" s="3"/>
      <c r="G30" s="10"/>
      <c r="H30" s="23"/>
    </row>
    <row r="31" spans="1:8" ht="15.75" x14ac:dyDescent="0.25">
      <c r="A31" s="9" t="s">
        <v>85</v>
      </c>
      <c r="B31" s="3"/>
      <c r="C31" s="3"/>
      <c r="G31" s="10">
        <v>1250</v>
      </c>
      <c r="H31" s="23">
        <v>0</v>
      </c>
    </row>
    <row r="32" spans="1:8" ht="15.75" x14ac:dyDescent="0.25">
      <c r="A32" s="9" t="s">
        <v>8</v>
      </c>
      <c r="B32" s="3"/>
      <c r="C32" s="3"/>
      <c r="G32" s="10">
        <v>0</v>
      </c>
      <c r="H32" s="23">
        <v>0</v>
      </c>
    </row>
    <row r="33" spans="1:8" ht="15.75" x14ac:dyDescent="0.25">
      <c r="A33" s="9" t="s">
        <v>9</v>
      </c>
      <c r="B33" s="3"/>
      <c r="C33" s="3"/>
      <c r="G33" s="10">
        <v>5000</v>
      </c>
      <c r="H33" s="23">
        <v>4833.33</v>
      </c>
    </row>
    <row r="34" spans="1:8" ht="15.75" x14ac:dyDescent="0.25">
      <c r="A34" s="9" t="s">
        <v>10</v>
      </c>
      <c r="B34" s="3"/>
      <c r="C34" s="3"/>
      <c r="G34" s="10">
        <v>0</v>
      </c>
      <c r="H34" s="23">
        <v>0</v>
      </c>
    </row>
    <row r="35" spans="1:8" ht="15.75" x14ac:dyDescent="0.25">
      <c r="A35" s="9" t="s">
        <v>66</v>
      </c>
      <c r="B35" s="3"/>
      <c r="C35" s="3"/>
      <c r="G35" s="10">
        <v>0</v>
      </c>
      <c r="H35" s="23">
        <v>450</v>
      </c>
    </row>
    <row r="36" spans="1:8" ht="15.75" x14ac:dyDescent="0.25">
      <c r="A36" s="9"/>
      <c r="B36" s="3"/>
      <c r="C36" s="3"/>
      <c r="G36" s="10"/>
      <c r="H36" s="23"/>
    </row>
    <row r="37" spans="1:8" ht="13.5" customHeight="1" x14ac:dyDescent="0.25">
      <c r="A37" s="9"/>
      <c r="B37" s="3"/>
      <c r="C37" s="3"/>
      <c r="G37" s="10"/>
      <c r="H37" s="23"/>
    </row>
    <row r="38" spans="1:8" ht="15.75" x14ac:dyDescent="0.25">
      <c r="A38" s="9" t="s">
        <v>12</v>
      </c>
      <c r="B38" s="3"/>
      <c r="C38" s="3"/>
      <c r="G38" s="10">
        <v>4185</v>
      </c>
      <c r="H38" s="23">
        <v>3860</v>
      </c>
    </row>
    <row r="39" spans="1:8" ht="15.75" x14ac:dyDescent="0.25">
      <c r="A39" s="9" t="s">
        <v>13</v>
      </c>
      <c r="B39" s="3"/>
      <c r="C39" s="3"/>
      <c r="G39" s="10">
        <v>150</v>
      </c>
      <c r="H39" s="23">
        <v>300</v>
      </c>
    </row>
    <row r="40" spans="1:8" ht="15.75" x14ac:dyDescent="0.25">
      <c r="A40" s="9" t="s">
        <v>14</v>
      </c>
      <c r="B40" s="3"/>
      <c r="C40" s="3"/>
      <c r="G40" s="10">
        <v>100</v>
      </c>
      <c r="H40" s="23">
        <v>300</v>
      </c>
    </row>
    <row r="41" spans="1:8" ht="15.75" x14ac:dyDescent="0.25">
      <c r="A41" s="9"/>
      <c r="B41" s="3"/>
      <c r="C41" s="3"/>
      <c r="G41" s="10"/>
      <c r="H41" s="23"/>
    </row>
    <row r="42" spans="1:8" ht="13.5" customHeight="1" x14ac:dyDescent="0.25">
      <c r="A42" s="9"/>
      <c r="B42" s="3"/>
      <c r="C42" s="3"/>
      <c r="G42" s="10"/>
      <c r="H42" s="23"/>
    </row>
    <row r="43" spans="1:8" ht="15.75" x14ac:dyDescent="0.25">
      <c r="A43" s="9" t="s">
        <v>15</v>
      </c>
      <c r="B43" s="3"/>
      <c r="C43" s="3"/>
      <c r="G43" s="10">
        <v>137.09</v>
      </c>
      <c r="H43" s="23">
        <v>107.43</v>
      </c>
    </row>
    <row r="44" spans="1:8" ht="13.5" customHeight="1" x14ac:dyDescent="0.25">
      <c r="A44" s="9"/>
      <c r="B44" s="3"/>
      <c r="C44" s="3"/>
      <c r="G44" s="10"/>
      <c r="H44" s="23"/>
    </row>
    <row r="45" spans="1:8" ht="13.5" customHeight="1" x14ac:dyDescent="0.25">
      <c r="A45" s="9"/>
      <c r="B45" s="3"/>
      <c r="C45" s="3"/>
      <c r="G45" s="10"/>
      <c r="H45" s="23"/>
    </row>
    <row r="46" spans="1:8" ht="15.75" x14ac:dyDescent="0.25">
      <c r="A46" s="9" t="s">
        <v>16</v>
      </c>
      <c r="B46" s="3"/>
      <c r="C46" s="3"/>
      <c r="G46" s="10">
        <v>3.9</v>
      </c>
      <c r="H46" s="23">
        <v>1.85</v>
      </c>
    </row>
    <row r="47" spans="1:8" ht="15.75" x14ac:dyDescent="0.25">
      <c r="A47" s="9" t="s">
        <v>17</v>
      </c>
      <c r="G47" s="10">
        <v>158.5</v>
      </c>
      <c r="H47" s="23">
        <v>297</v>
      </c>
    </row>
    <row r="48" spans="1:8" ht="15.75" x14ac:dyDescent="0.25">
      <c r="A48" s="9" t="s">
        <v>60</v>
      </c>
      <c r="B48" s="3"/>
      <c r="C48" s="3"/>
      <c r="G48" s="10">
        <v>0</v>
      </c>
      <c r="H48" s="23">
        <v>0</v>
      </c>
    </row>
    <row r="49" spans="1:8" ht="13.5" customHeight="1" thickBot="1" x14ac:dyDescent="0.3">
      <c r="A49" s="8"/>
      <c r="G49" s="11"/>
      <c r="H49" s="24"/>
    </row>
    <row r="50" spans="1:8" ht="16.5" thickBot="1" x14ac:dyDescent="0.3">
      <c r="A50" s="12" t="s">
        <v>18</v>
      </c>
      <c r="B50" s="13"/>
      <c r="C50" s="13"/>
      <c r="D50" s="13"/>
      <c r="E50" s="13"/>
      <c r="F50" s="13"/>
      <c r="G50" s="14">
        <f>SUM(G23:G48)</f>
        <v>25604.49</v>
      </c>
      <c r="H50" s="25">
        <f>SUM(H23:H48)</f>
        <v>25985.71</v>
      </c>
    </row>
    <row r="51" spans="1:8" ht="12" customHeight="1" thickBot="1" x14ac:dyDescent="0.3"/>
    <row r="52" spans="1:8" ht="18.95" customHeight="1" thickTop="1" x14ac:dyDescent="0.25">
      <c r="A52" s="44" t="s">
        <v>0</v>
      </c>
      <c r="B52" s="45"/>
      <c r="C52" s="45"/>
      <c r="D52" s="45"/>
      <c r="E52" s="45"/>
      <c r="F52" s="45"/>
      <c r="G52" s="45"/>
      <c r="H52" s="46"/>
    </row>
    <row r="53" spans="1:8" ht="18" customHeight="1" thickBot="1" x14ac:dyDescent="0.3">
      <c r="A53" s="47" t="s">
        <v>73</v>
      </c>
      <c r="B53" s="48"/>
      <c r="C53" s="48"/>
      <c r="D53" s="48"/>
      <c r="E53" s="48"/>
      <c r="F53" s="48"/>
      <c r="G53" s="48"/>
      <c r="H53" s="49"/>
    </row>
    <row r="54" spans="1:8" ht="13.5" customHeight="1" thickTop="1" thickBot="1" x14ac:dyDescent="0.3"/>
    <row r="55" spans="1:8" s="3" customFormat="1" ht="17.25" thickBot="1" x14ac:dyDescent="0.3">
      <c r="A55" s="41" t="s">
        <v>77</v>
      </c>
      <c r="B55" s="42"/>
      <c r="C55" s="42"/>
      <c r="D55" s="42"/>
      <c r="E55" s="42"/>
      <c r="F55" s="42"/>
      <c r="G55" s="43"/>
      <c r="H55" s="21" t="str">
        <f>H21</f>
        <v>2023-2024</v>
      </c>
    </row>
    <row r="56" spans="1:8" s="3" customFormat="1" ht="16.5" x14ac:dyDescent="0.25">
      <c r="A56" s="33"/>
      <c r="B56" s="34"/>
      <c r="C56" s="34"/>
      <c r="D56" s="34"/>
      <c r="E56" s="34"/>
      <c r="F56" s="34"/>
      <c r="G56" s="36"/>
      <c r="H56" s="35"/>
    </row>
    <row r="57" spans="1:8" ht="13.5" customHeight="1" x14ac:dyDescent="0.25">
      <c r="A57" s="9" t="s">
        <v>19</v>
      </c>
      <c r="G57" s="10">
        <v>104.81</v>
      </c>
      <c r="H57" s="23">
        <v>943.31</v>
      </c>
    </row>
    <row r="58" spans="1:8" ht="15.75" x14ac:dyDescent="0.25">
      <c r="A58" s="9" t="s">
        <v>55</v>
      </c>
      <c r="B58" s="3"/>
      <c r="C58" s="3"/>
      <c r="D58" s="3"/>
      <c r="G58" s="10">
        <v>197.89</v>
      </c>
      <c r="H58" s="23">
        <v>854.35</v>
      </c>
    </row>
    <row r="59" spans="1:8" ht="15.75" x14ac:dyDescent="0.25">
      <c r="A59" s="9" t="s">
        <v>20</v>
      </c>
      <c r="B59" s="3"/>
      <c r="C59" s="3"/>
      <c r="D59" s="3"/>
      <c r="G59" s="10">
        <v>0</v>
      </c>
      <c r="H59" s="23">
        <v>0</v>
      </c>
    </row>
    <row r="60" spans="1:8" ht="5.25" customHeight="1" x14ac:dyDescent="0.25">
      <c r="A60" s="9"/>
      <c r="B60" s="3"/>
      <c r="C60" s="3"/>
      <c r="D60" s="3"/>
      <c r="G60" s="10"/>
      <c r="H60" s="23"/>
    </row>
    <row r="61" spans="1:8" ht="15.75" x14ac:dyDescent="0.25">
      <c r="A61" s="9" t="s">
        <v>21</v>
      </c>
      <c r="B61" s="3"/>
      <c r="C61" s="3"/>
      <c r="D61" s="3"/>
      <c r="G61" s="10">
        <v>0</v>
      </c>
      <c r="H61" s="23">
        <v>0</v>
      </c>
    </row>
    <row r="62" spans="1:8" ht="15.75" x14ac:dyDescent="0.25">
      <c r="A62" s="9" t="s">
        <v>22</v>
      </c>
      <c r="B62" s="3"/>
      <c r="C62" s="3"/>
      <c r="D62" s="3"/>
      <c r="G62" s="10">
        <v>284.93</v>
      </c>
      <c r="H62" s="23">
        <v>418.19</v>
      </c>
    </row>
    <row r="63" spans="1:8" ht="15.75" x14ac:dyDescent="0.25">
      <c r="A63" s="9" t="s">
        <v>51</v>
      </c>
      <c r="B63" s="3"/>
      <c r="C63" s="3"/>
      <c r="D63" s="3"/>
      <c r="G63" s="10">
        <v>1995.85</v>
      </c>
      <c r="H63" s="23">
        <v>868.11</v>
      </c>
    </row>
    <row r="64" spans="1:8" ht="6.75" customHeight="1" x14ac:dyDescent="0.25">
      <c r="A64" s="9"/>
      <c r="B64" s="3"/>
      <c r="C64" s="3"/>
      <c r="D64" s="3"/>
      <c r="G64" s="10"/>
      <c r="H64" s="23"/>
    </row>
    <row r="65" spans="1:8" ht="15.75" x14ac:dyDescent="0.25">
      <c r="A65" s="9" t="s">
        <v>58</v>
      </c>
      <c r="B65" s="3"/>
      <c r="C65" s="3"/>
      <c r="D65" s="3"/>
      <c r="G65" s="10">
        <v>0</v>
      </c>
      <c r="H65" s="23">
        <v>102</v>
      </c>
    </row>
    <row r="66" spans="1:8" ht="15.75" x14ac:dyDescent="0.25">
      <c r="A66" s="9" t="s">
        <v>52</v>
      </c>
      <c r="B66" s="3"/>
      <c r="C66" s="3"/>
      <c r="D66" s="3"/>
      <c r="G66" s="10">
        <v>396</v>
      </c>
      <c r="H66" s="23">
        <v>1600</v>
      </c>
    </row>
    <row r="67" spans="1:8" ht="15.75" x14ac:dyDescent="0.25">
      <c r="A67" s="9" t="s">
        <v>48</v>
      </c>
      <c r="B67" s="3"/>
      <c r="C67" s="3"/>
      <c r="D67" s="3"/>
      <c r="G67" s="10">
        <v>5317</v>
      </c>
      <c r="H67" s="23">
        <v>5287.69</v>
      </c>
    </row>
    <row r="68" spans="1:8" ht="15.75" x14ac:dyDescent="0.25">
      <c r="A68" s="9" t="s">
        <v>49</v>
      </c>
      <c r="B68" s="3"/>
      <c r="C68" s="3"/>
      <c r="D68" s="3"/>
      <c r="G68" s="10">
        <v>1373.72</v>
      </c>
      <c r="H68" s="23">
        <v>956.08</v>
      </c>
    </row>
    <row r="69" spans="1:8" ht="15.75" x14ac:dyDescent="0.25">
      <c r="A69" s="9" t="s">
        <v>67</v>
      </c>
      <c r="B69" s="3"/>
      <c r="C69" s="3"/>
      <c r="D69" s="3"/>
      <c r="G69" s="10">
        <v>15</v>
      </c>
      <c r="H69" s="23">
        <v>28.76</v>
      </c>
    </row>
    <row r="70" spans="1:8" ht="6" customHeight="1" x14ac:dyDescent="0.25">
      <c r="A70" s="9"/>
      <c r="B70" s="3"/>
      <c r="C70" s="3"/>
      <c r="D70" s="3"/>
      <c r="G70" s="10"/>
      <c r="H70" s="23"/>
    </row>
    <row r="71" spans="1:8" ht="15.75" x14ac:dyDescent="0.25">
      <c r="A71" s="9" t="s">
        <v>24</v>
      </c>
      <c r="B71" s="3"/>
      <c r="C71" s="3"/>
      <c r="D71" s="3"/>
      <c r="G71" s="10">
        <v>0</v>
      </c>
      <c r="H71" s="23">
        <v>0</v>
      </c>
    </row>
    <row r="72" spans="1:8" ht="15.75" x14ac:dyDescent="0.25">
      <c r="A72" s="9" t="s">
        <v>68</v>
      </c>
      <c r="B72" s="3"/>
      <c r="C72" s="3"/>
      <c r="D72" s="3"/>
      <c r="G72" s="10">
        <v>2037.11</v>
      </c>
      <c r="H72" s="23">
        <v>610.58000000000004</v>
      </c>
    </row>
    <row r="73" spans="1:8" ht="15.75" x14ac:dyDescent="0.25">
      <c r="A73" s="9" t="s">
        <v>25</v>
      </c>
      <c r="B73" s="3"/>
      <c r="C73" s="3"/>
      <c r="D73" s="3"/>
      <c r="G73" s="10">
        <v>251.13</v>
      </c>
      <c r="H73" s="23">
        <v>237.34</v>
      </c>
    </row>
    <row r="74" spans="1:8" ht="15.75" x14ac:dyDescent="0.25">
      <c r="A74" s="9" t="s">
        <v>56</v>
      </c>
      <c r="B74" s="3"/>
      <c r="C74" s="3"/>
      <c r="D74" s="3"/>
      <c r="G74" s="10">
        <v>0</v>
      </c>
      <c r="H74" s="23">
        <v>109.5</v>
      </c>
    </row>
    <row r="75" spans="1:8" ht="15.75" x14ac:dyDescent="0.25">
      <c r="A75" s="9" t="s">
        <v>26</v>
      </c>
      <c r="B75" s="3"/>
      <c r="C75" s="3"/>
      <c r="D75" s="3"/>
      <c r="G75" s="10">
        <v>130.4</v>
      </c>
      <c r="H75" s="23">
        <v>0</v>
      </c>
    </row>
    <row r="76" spans="1:8" ht="6.75" customHeight="1" x14ac:dyDescent="0.25">
      <c r="A76" s="9"/>
      <c r="B76" s="3"/>
      <c r="C76" s="3"/>
      <c r="D76" s="3"/>
      <c r="G76" s="10"/>
      <c r="H76" s="23"/>
    </row>
    <row r="77" spans="1:8" ht="15.75" x14ac:dyDescent="0.25">
      <c r="A77" s="9" t="s">
        <v>27</v>
      </c>
      <c r="B77" s="3"/>
      <c r="C77" s="3"/>
      <c r="D77" s="3"/>
      <c r="G77" s="10">
        <v>70</v>
      </c>
      <c r="H77" s="23">
        <v>210</v>
      </c>
    </row>
    <row r="78" spans="1:8" ht="15.75" x14ac:dyDescent="0.25">
      <c r="A78" s="9" t="s">
        <v>28</v>
      </c>
      <c r="B78" s="3"/>
      <c r="C78" s="3"/>
      <c r="D78" s="3"/>
      <c r="G78" s="10">
        <v>0</v>
      </c>
      <c r="H78" s="23">
        <v>0</v>
      </c>
    </row>
    <row r="79" spans="1:8" ht="7.5" customHeight="1" x14ac:dyDescent="0.25">
      <c r="A79" s="9"/>
      <c r="B79" s="3"/>
      <c r="C79" s="3"/>
      <c r="D79" s="3"/>
      <c r="G79" s="10"/>
      <c r="H79" s="23"/>
    </row>
    <row r="80" spans="1:8" ht="15.75" x14ac:dyDescent="0.25">
      <c r="A80" s="9" t="s">
        <v>29</v>
      </c>
      <c r="B80" s="3"/>
      <c r="C80" s="3"/>
      <c r="D80" s="3"/>
      <c r="G80" s="10">
        <v>2571.65</v>
      </c>
      <c r="H80" s="23">
        <v>1002.89</v>
      </c>
    </row>
    <row r="81" spans="1:8" ht="15.75" x14ac:dyDescent="0.25">
      <c r="A81" s="9" t="s">
        <v>30</v>
      </c>
      <c r="B81" s="3"/>
      <c r="C81" s="3"/>
      <c r="D81" s="3"/>
      <c r="G81" s="10">
        <v>3275.97</v>
      </c>
      <c r="H81" s="23">
        <v>2049.52</v>
      </c>
    </row>
    <row r="82" spans="1:8" ht="15.75" x14ac:dyDescent="0.25">
      <c r="A82" s="9" t="s">
        <v>88</v>
      </c>
      <c r="B82" s="3"/>
      <c r="C82" s="3"/>
      <c r="D82" s="3"/>
      <c r="G82" s="10">
        <v>108.36</v>
      </c>
      <c r="H82" s="23">
        <v>41.76</v>
      </c>
    </row>
    <row r="83" spans="1:8" ht="15.75" x14ac:dyDescent="0.25">
      <c r="A83" s="9" t="s">
        <v>87</v>
      </c>
      <c r="B83" s="3"/>
      <c r="C83" s="3"/>
      <c r="D83" s="3"/>
      <c r="G83" s="10">
        <v>911.52</v>
      </c>
      <c r="H83" s="23">
        <v>905.55</v>
      </c>
    </row>
    <row r="84" spans="1:8" ht="15.75" x14ac:dyDescent="0.25">
      <c r="A84" s="9" t="s">
        <v>31</v>
      </c>
      <c r="B84" s="3"/>
      <c r="C84" s="3"/>
      <c r="D84" s="3"/>
      <c r="G84" s="10">
        <v>8.19</v>
      </c>
      <c r="H84" s="23">
        <v>27.4</v>
      </c>
    </row>
    <row r="85" spans="1:8" ht="15.75" x14ac:dyDescent="0.25">
      <c r="A85" s="9" t="s">
        <v>32</v>
      </c>
      <c r="B85" s="3"/>
      <c r="C85" s="3"/>
      <c r="D85" s="3"/>
      <c r="G85" s="10">
        <v>2560</v>
      </c>
      <c r="H85" s="23">
        <v>2617</v>
      </c>
    </row>
    <row r="86" spans="1:8" ht="15.75" x14ac:dyDescent="0.25">
      <c r="A86" s="9" t="s">
        <v>33</v>
      </c>
      <c r="B86" s="3"/>
      <c r="C86" s="3"/>
      <c r="D86" s="3"/>
      <c r="G86" s="10">
        <v>180</v>
      </c>
      <c r="H86" s="23">
        <v>720</v>
      </c>
    </row>
    <row r="87" spans="1:8" ht="15.75" x14ac:dyDescent="0.25">
      <c r="A87" s="9" t="s">
        <v>34</v>
      </c>
      <c r="B87" s="3"/>
      <c r="C87" s="3"/>
      <c r="D87" s="3"/>
      <c r="G87" s="10">
        <v>118</v>
      </c>
      <c r="H87" s="23">
        <v>170</v>
      </c>
    </row>
    <row r="88" spans="1:8" ht="15.75" x14ac:dyDescent="0.25">
      <c r="A88" s="9" t="s">
        <v>35</v>
      </c>
      <c r="B88" s="3"/>
      <c r="C88" s="3"/>
      <c r="D88" s="3"/>
      <c r="G88" s="10">
        <v>1330</v>
      </c>
      <c r="H88" s="23">
        <v>2115</v>
      </c>
    </row>
    <row r="89" spans="1:8" ht="15.75" x14ac:dyDescent="0.25">
      <c r="A89" s="9" t="s">
        <v>89</v>
      </c>
      <c r="B89" s="3"/>
      <c r="C89" s="3"/>
      <c r="D89" s="3"/>
      <c r="G89" s="10">
        <v>575</v>
      </c>
      <c r="H89" s="23">
        <v>648</v>
      </c>
    </row>
    <row r="90" spans="1:8" ht="15.75" x14ac:dyDescent="0.25">
      <c r="A90" s="9" t="s">
        <v>36</v>
      </c>
      <c r="B90" s="3"/>
      <c r="C90" s="3"/>
      <c r="D90" s="3"/>
      <c r="G90" s="10">
        <v>0</v>
      </c>
      <c r="H90" s="23">
        <v>0</v>
      </c>
    </row>
    <row r="91" spans="1:8" ht="15.75" x14ac:dyDescent="0.25">
      <c r="A91" s="9" t="s">
        <v>37</v>
      </c>
      <c r="B91" s="3"/>
      <c r="C91" s="3"/>
      <c r="D91" s="3"/>
      <c r="G91" s="10">
        <v>417.83</v>
      </c>
      <c r="H91" s="23">
        <v>352.42</v>
      </c>
    </row>
    <row r="92" spans="1:8" ht="15.75" x14ac:dyDescent="0.25">
      <c r="A92" s="9" t="s">
        <v>57</v>
      </c>
      <c r="B92" s="3"/>
      <c r="C92" s="3"/>
      <c r="D92" s="3"/>
      <c r="G92" s="10">
        <v>0</v>
      </c>
      <c r="H92" s="23">
        <v>0</v>
      </c>
    </row>
    <row r="93" spans="1:8" ht="6.6" customHeight="1" x14ac:dyDescent="0.25">
      <c r="A93" s="9"/>
      <c r="B93" s="3"/>
      <c r="C93" s="3"/>
      <c r="D93" s="3"/>
      <c r="G93" s="10"/>
      <c r="H93" s="23"/>
    </row>
    <row r="94" spans="1:8" ht="15.75" x14ac:dyDescent="0.25">
      <c r="A94" s="9" t="s">
        <v>39</v>
      </c>
      <c r="B94" s="3"/>
      <c r="C94" s="3"/>
      <c r="D94" s="3"/>
      <c r="G94" s="10">
        <v>67.040000000000006</v>
      </c>
      <c r="H94" s="23">
        <v>0</v>
      </c>
    </row>
    <row r="95" spans="1:8" ht="15.75" x14ac:dyDescent="0.25">
      <c r="A95" s="9" t="s">
        <v>38</v>
      </c>
      <c r="B95" s="3"/>
      <c r="C95" s="3"/>
      <c r="D95" s="3"/>
      <c r="G95" s="10">
        <v>341.9</v>
      </c>
      <c r="H95" s="23">
        <v>632</v>
      </c>
    </row>
    <row r="96" spans="1:8" ht="13.5" customHeight="1" x14ac:dyDescent="0.25">
      <c r="A96" s="9" t="s">
        <v>40</v>
      </c>
      <c r="B96" s="3"/>
      <c r="C96" s="3"/>
      <c r="D96" s="3"/>
      <c r="G96" s="10">
        <v>0</v>
      </c>
      <c r="H96" s="23">
        <v>137</v>
      </c>
    </row>
    <row r="97" spans="1:8" ht="4.5" customHeight="1" x14ac:dyDescent="0.25">
      <c r="A97" s="9"/>
      <c r="B97" s="3"/>
      <c r="C97" s="3"/>
      <c r="D97" s="3"/>
      <c r="G97" s="10"/>
      <c r="H97" s="23"/>
    </row>
    <row r="98" spans="1:8" ht="15.75" x14ac:dyDescent="0.25">
      <c r="A98" s="9" t="s">
        <v>41</v>
      </c>
      <c r="B98" s="3"/>
      <c r="C98" s="3"/>
      <c r="D98" s="3"/>
      <c r="G98" s="10">
        <v>338.65</v>
      </c>
      <c r="H98" s="23">
        <v>33.29</v>
      </c>
    </row>
    <row r="99" spans="1:8" ht="15.75" x14ac:dyDescent="0.25">
      <c r="A99" s="9" t="s">
        <v>59</v>
      </c>
      <c r="B99" s="3"/>
      <c r="C99" s="3"/>
      <c r="D99" s="3"/>
      <c r="G99" s="10">
        <v>0</v>
      </c>
      <c r="H99" s="23">
        <v>0</v>
      </c>
    </row>
    <row r="100" spans="1:8" ht="16.5" thickBot="1" x14ac:dyDescent="0.3">
      <c r="A100" s="9"/>
      <c r="B100" s="3"/>
      <c r="C100" s="3"/>
      <c r="D100" s="3"/>
      <c r="G100" s="11"/>
      <c r="H100" s="23"/>
    </row>
    <row r="101" spans="1:8" ht="16.5" thickBot="1" x14ac:dyDescent="0.3">
      <c r="A101" s="12" t="s">
        <v>42</v>
      </c>
      <c r="B101" s="13"/>
      <c r="C101" s="13"/>
      <c r="D101" s="13"/>
      <c r="E101" s="13"/>
      <c r="F101" s="13"/>
      <c r="G101" s="5">
        <f>SUM(G57:G99)</f>
        <v>24977.950000000004</v>
      </c>
      <c r="H101" s="26">
        <f>SUM(H57:H99)</f>
        <v>23677.739999999998</v>
      </c>
    </row>
    <row r="102" spans="1:8" ht="15.75" thickBot="1" x14ac:dyDescent="0.3"/>
    <row r="103" spans="1:8" ht="20.100000000000001" customHeight="1" thickTop="1" thickBot="1" x14ac:dyDescent="0.3">
      <c r="A103" s="32" t="s">
        <v>64</v>
      </c>
      <c r="B103" s="17"/>
      <c r="C103" s="17"/>
      <c r="D103" s="17"/>
      <c r="E103" s="17"/>
      <c r="F103" s="17"/>
      <c r="G103" s="18">
        <f>+G50-G101</f>
        <v>626.53999999999724</v>
      </c>
      <c r="H103" s="27">
        <f>+H50-H101</f>
        <v>2307.9700000000012</v>
      </c>
    </row>
    <row r="104" spans="1:8" ht="13.5" customHeight="1" thickTop="1" x14ac:dyDescent="0.25"/>
    <row r="105" spans="1:8" ht="13.5" customHeight="1" thickBot="1" x14ac:dyDescent="0.3"/>
    <row r="106" spans="1:8" ht="18.95" customHeight="1" thickTop="1" x14ac:dyDescent="0.25">
      <c r="A106" s="44" t="s">
        <v>0</v>
      </c>
      <c r="B106" s="45"/>
      <c r="C106" s="45"/>
      <c r="D106" s="45"/>
      <c r="E106" s="45"/>
      <c r="F106" s="45"/>
      <c r="G106" s="45"/>
      <c r="H106" s="46"/>
    </row>
    <row r="107" spans="1:8" ht="18" customHeight="1" thickBot="1" x14ac:dyDescent="0.3">
      <c r="A107" s="47" t="s">
        <v>73</v>
      </c>
      <c r="B107" s="48"/>
      <c r="C107" s="48"/>
      <c r="D107" s="48"/>
      <c r="E107" s="48"/>
      <c r="F107" s="48"/>
      <c r="G107" s="48"/>
      <c r="H107" s="49"/>
    </row>
    <row r="108" spans="1:8" ht="15.75" thickTop="1" x14ac:dyDescent="0.25"/>
    <row r="109" spans="1:8" ht="15.75" thickBot="1" x14ac:dyDescent="0.3"/>
    <row r="110" spans="1:8" ht="17.25" thickBot="1" x14ac:dyDescent="0.3">
      <c r="A110" s="41" t="s">
        <v>78</v>
      </c>
      <c r="B110" s="42"/>
      <c r="C110" s="42"/>
      <c r="D110" s="42"/>
      <c r="E110" s="42"/>
      <c r="F110" s="43"/>
    </row>
    <row r="111" spans="1:8" ht="13.5" customHeight="1" x14ac:dyDescent="0.25"/>
    <row r="112" spans="1:8" ht="13.5" customHeight="1" x14ac:dyDescent="0.25">
      <c r="A112" s="3" t="s">
        <v>74</v>
      </c>
      <c r="B112" s="3"/>
      <c r="C112" s="3"/>
      <c r="D112" s="3"/>
      <c r="E112" s="3"/>
      <c r="F112" s="4">
        <f>+F18</f>
        <v>8569.89</v>
      </c>
    </row>
    <row r="113" spans="1:6" ht="13.5" customHeight="1" x14ac:dyDescent="0.25">
      <c r="A113" s="3"/>
      <c r="B113" s="3"/>
      <c r="C113" s="3"/>
      <c r="D113" s="3"/>
      <c r="E113" s="3"/>
      <c r="F113" s="4"/>
    </row>
    <row r="114" spans="1:6" ht="13.5" customHeight="1" x14ac:dyDescent="0.25">
      <c r="A114" s="3" t="s">
        <v>79</v>
      </c>
      <c r="B114" s="3"/>
      <c r="C114" s="3"/>
      <c r="D114" s="3" t="s">
        <v>65</v>
      </c>
      <c r="E114" s="3"/>
      <c r="F114" s="4">
        <f>G103</f>
        <v>626.53999999999724</v>
      </c>
    </row>
    <row r="115" spans="1:6" ht="16.5" thickBot="1" x14ac:dyDescent="0.3">
      <c r="A115" s="3"/>
      <c r="B115" s="3"/>
      <c r="C115" s="3"/>
      <c r="D115" s="3"/>
      <c r="E115" s="3"/>
      <c r="F115" s="4"/>
    </row>
    <row r="116" spans="1:6" ht="16.5" thickBot="1" x14ac:dyDescent="0.3">
      <c r="A116" s="3"/>
      <c r="B116" s="3"/>
      <c r="C116" s="3"/>
      <c r="D116" s="3"/>
      <c r="E116" s="3"/>
      <c r="F116" s="28">
        <f>SUM(F112:F114)</f>
        <v>9196.4299999999967</v>
      </c>
    </row>
    <row r="117" spans="1:6" ht="15.75" x14ac:dyDescent="0.25">
      <c r="A117" s="3"/>
      <c r="B117" s="3"/>
      <c r="C117" s="3"/>
      <c r="D117" s="3"/>
      <c r="E117" s="3"/>
      <c r="F117" s="16"/>
    </row>
    <row r="118" spans="1:6" ht="15.75" x14ac:dyDescent="0.25">
      <c r="A118" s="3" t="s">
        <v>43</v>
      </c>
      <c r="B118" s="3"/>
      <c r="C118" s="3"/>
      <c r="D118" s="3"/>
      <c r="E118" s="3"/>
      <c r="F118" s="4"/>
    </row>
    <row r="119" spans="1:6" ht="15.75" x14ac:dyDescent="0.25">
      <c r="A119" s="3"/>
      <c r="B119" s="3"/>
      <c r="C119" s="3"/>
      <c r="D119" s="3"/>
      <c r="E119" s="3"/>
      <c r="F119" s="4"/>
    </row>
    <row r="120" spans="1:6" ht="15.75" x14ac:dyDescent="0.25">
      <c r="A120" s="3" t="s">
        <v>80</v>
      </c>
      <c r="B120" s="3"/>
      <c r="C120" s="3"/>
      <c r="D120" s="3"/>
      <c r="E120" s="3"/>
      <c r="F120" s="4">
        <v>1332.71</v>
      </c>
    </row>
    <row r="121" spans="1:6" ht="15.75" x14ac:dyDescent="0.25">
      <c r="A121" s="3" t="s">
        <v>81</v>
      </c>
      <c r="B121" s="3"/>
      <c r="C121" s="3"/>
      <c r="D121" s="3"/>
      <c r="E121" s="3"/>
      <c r="F121" s="4">
        <v>7118.61</v>
      </c>
    </row>
    <row r="122" spans="1:6" ht="15.75" x14ac:dyDescent="0.25">
      <c r="A122" s="3" t="s">
        <v>82</v>
      </c>
      <c r="B122" s="3"/>
      <c r="C122" s="3"/>
      <c r="D122" s="3"/>
      <c r="E122" s="3"/>
      <c r="F122" s="4">
        <v>107.55</v>
      </c>
    </row>
    <row r="123" spans="1:6" ht="15.75" x14ac:dyDescent="0.25">
      <c r="A123" s="3" t="s">
        <v>83</v>
      </c>
      <c r="B123" s="3"/>
      <c r="C123" s="3"/>
      <c r="D123" s="3"/>
      <c r="E123" s="3"/>
      <c r="F123" s="4">
        <v>1010</v>
      </c>
    </row>
    <row r="124" spans="1:6" ht="15.75" x14ac:dyDescent="0.25">
      <c r="A124" s="3" t="s">
        <v>44</v>
      </c>
      <c r="B124" s="3"/>
      <c r="C124" s="3"/>
      <c r="D124" s="3"/>
      <c r="E124" s="3"/>
      <c r="F124" s="4">
        <v>338.65</v>
      </c>
    </row>
    <row r="125" spans="1:6" ht="15.75" x14ac:dyDescent="0.25">
      <c r="A125" s="3" t="s">
        <v>1</v>
      </c>
      <c r="B125" s="3"/>
      <c r="C125" s="3"/>
      <c r="D125" s="3"/>
      <c r="E125" s="3"/>
      <c r="F125" s="4">
        <v>2212.1</v>
      </c>
    </row>
    <row r="126" spans="1:6" ht="15.75" x14ac:dyDescent="0.25">
      <c r="A126" s="3" t="s">
        <v>2</v>
      </c>
      <c r="B126" s="3"/>
      <c r="C126" s="3"/>
      <c r="D126" s="3"/>
      <c r="E126" s="3"/>
      <c r="F126" s="4">
        <f>109.11</f>
        <v>109.11</v>
      </c>
    </row>
    <row r="127" spans="1:6" ht="15.75" x14ac:dyDescent="0.25">
      <c r="A127" s="3" t="s">
        <v>3</v>
      </c>
      <c r="B127" s="3"/>
      <c r="C127" s="3"/>
      <c r="D127" s="3"/>
      <c r="E127" s="3"/>
      <c r="F127" s="4">
        <f>-(1748.98+1283.32)</f>
        <v>-3032.3</v>
      </c>
    </row>
    <row r="128" spans="1:6" ht="16.5" thickBot="1" x14ac:dyDescent="0.3">
      <c r="A128" s="3"/>
      <c r="B128" s="3"/>
      <c r="C128" s="3"/>
      <c r="D128" s="3"/>
      <c r="E128" s="3"/>
      <c r="F128" s="4"/>
    </row>
    <row r="129" spans="1:6" ht="16.5" thickBot="1" x14ac:dyDescent="0.3">
      <c r="A129" s="3" t="s">
        <v>45</v>
      </c>
      <c r="B129" s="3"/>
      <c r="C129" s="3"/>
      <c r="D129" s="3"/>
      <c r="E129" s="3"/>
      <c r="F129" s="28">
        <f>SUM(F120:F127)</f>
        <v>9196.43</v>
      </c>
    </row>
    <row r="130" spans="1:6" ht="15.75" x14ac:dyDescent="0.25">
      <c r="A130" s="3"/>
      <c r="B130" s="3"/>
      <c r="C130" s="3"/>
      <c r="D130" s="3"/>
      <c r="E130" s="3"/>
      <c r="F130" s="3"/>
    </row>
    <row r="131" spans="1:6" ht="15.75" x14ac:dyDescent="0.25">
      <c r="A131" s="3"/>
      <c r="B131" s="3"/>
      <c r="C131" s="3"/>
      <c r="D131" s="3"/>
      <c r="E131" s="3"/>
      <c r="F131" s="3"/>
    </row>
    <row r="132" spans="1:6" ht="15.75" x14ac:dyDescent="0.25">
      <c r="A132" s="3"/>
      <c r="B132" s="3"/>
      <c r="C132" s="3"/>
      <c r="D132" s="3"/>
      <c r="E132" s="3"/>
      <c r="F132" s="3"/>
    </row>
  </sheetData>
  <mergeCells count="10">
    <mergeCell ref="A55:G55"/>
    <mergeCell ref="A106:H106"/>
    <mergeCell ref="A107:H107"/>
    <mergeCell ref="A110:F110"/>
    <mergeCell ref="A2:H2"/>
    <mergeCell ref="A3:H3"/>
    <mergeCell ref="A6:F6"/>
    <mergeCell ref="A21:G21"/>
    <mergeCell ref="A52:H52"/>
    <mergeCell ref="A53:H53"/>
  </mergeCells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tabSelected="1" topLeftCell="A32" zoomScaleNormal="100" workbookViewId="0">
      <selection activeCell="C74" sqref="A74:H74"/>
    </sheetView>
  </sheetViews>
  <sheetFormatPr baseColWidth="10" defaultRowHeight="15" x14ac:dyDescent="0.25"/>
  <cols>
    <col min="1" max="1" width="11" customWidth="1"/>
    <col min="6" max="6" width="15.140625" customWidth="1"/>
    <col min="7" max="7" width="11.5703125" customWidth="1"/>
    <col min="8" max="8" width="12" customWidth="1"/>
  </cols>
  <sheetData>
    <row r="1" spans="1:8" ht="16.5" customHeight="1" thickTop="1" x14ac:dyDescent="0.25">
      <c r="A1" s="57" t="s">
        <v>0</v>
      </c>
      <c r="B1" s="58"/>
      <c r="C1" s="58"/>
      <c r="D1" s="58"/>
      <c r="E1" s="58"/>
      <c r="F1" s="58"/>
      <c r="G1" s="58"/>
      <c r="H1" s="59"/>
    </row>
    <row r="2" spans="1:8" ht="15" customHeight="1" thickBot="1" x14ac:dyDescent="0.3">
      <c r="A2" s="54" t="s">
        <v>69</v>
      </c>
      <c r="B2" s="55"/>
      <c r="C2" s="55"/>
      <c r="D2" s="55"/>
      <c r="E2" s="55"/>
      <c r="F2" s="55"/>
      <c r="G2" s="55"/>
      <c r="H2" s="56"/>
    </row>
    <row r="3" spans="1:8" ht="10.5" customHeight="1" thickTop="1" thickBot="1" x14ac:dyDescent="0.3"/>
    <row r="4" spans="1:8" s="3" customFormat="1" ht="21.75" customHeight="1" thickBot="1" x14ac:dyDescent="0.25">
      <c r="A4" s="69" t="s">
        <v>70</v>
      </c>
      <c r="B4" s="70"/>
      <c r="C4" s="70"/>
      <c r="D4" s="70"/>
      <c r="E4" s="70"/>
      <c r="F4" s="70"/>
      <c r="G4" s="71"/>
      <c r="H4" s="29" t="s">
        <v>71</v>
      </c>
    </row>
    <row r="5" spans="1:8" s="3" customFormat="1" ht="5.25" customHeight="1" x14ac:dyDescent="0.2">
      <c r="A5" s="37"/>
      <c r="B5" s="38"/>
      <c r="C5" s="38"/>
      <c r="D5" s="38"/>
      <c r="E5" s="38"/>
      <c r="F5" s="38"/>
      <c r="G5" s="40"/>
      <c r="H5" s="39"/>
    </row>
    <row r="6" spans="1:8" s="3" customFormat="1" ht="16.5" x14ac:dyDescent="0.25">
      <c r="A6" s="19" t="s">
        <v>84</v>
      </c>
      <c r="B6" s="38"/>
      <c r="C6" s="38"/>
      <c r="D6" s="38"/>
      <c r="E6" s="38"/>
      <c r="F6" s="38"/>
      <c r="G6" s="52">
        <f>'2024-2025'!G23</f>
        <v>705</v>
      </c>
      <c r="H6" s="30">
        <v>750</v>
      </c>
    </row>
    <row r="7" spans="1:8" x14ac:dyDescent="0.25">
      <c r="A7" s="19" t="s">
        <v>4</v>
      </c>
      <c r="B7" s="20"/>
      <c r="C7" s="20"/>
      <c r="G7" s="52">
        <f>'2024-2025'!G24</f>
        <v>315</v>
      </c>
      <c r="H7" s="30">
        <v>900</v>
      </c>
    </row>
    <row r="8" spans="1:8" x14ac:dyDescent="0.25">
      <c r="A8" s="19" t="s">
        <v>90</v>
      </c>
      <c r="B8" s="20"/>
      <c r="C8" s="20"/>
      <c r="G8" s="52">
        <f>'2024-2025'!G25</f>
        <v>0</v>
      </c>
      <c r="H8" s="30">
        <v>200</v>
      </c>
    </row>
    <row r="9" spans="1:8" x14ac:dyDescent="0.25">
      <c r="A9" s="19" t="s">
        <v>86</v>
      </c>
      <c r="B9" s="20"/>
      <c r="C9" s="20"/>
      <c r="G9" s="52">
        <f>'2024-2025'!G26</f>
        <v>13585</v>
      </c>
      <c r="H9" s="30">
        <v>13000</v>
      </c>
    </row>
    <row r="10" spans="1:8" x14ac:dyDescent="0.25">
      <c r="A10" s="19" t="s">
        <v>53</v>
      </c>
      <c r="B10" s="20"/>
      <c r="C10" s="20"/>
      <c r="G10" s="52">
        <f>'2024-2025'!G27</f>
        <v>15</v>
      </c>
      <c r="H10" s="30">
        <v>50</v>
      </c>
    </row>
    <row r="11" spans="1:8" ht="13.5" customHeight="1" x14ac:dyDescent="0.25">
      <c r="A11" s="19" t="s">
        <v>33</v>
      </c>
      <c r="B11" s="20"/>
      <c r="C11" s="20"/>
      <c r="G11" s="52">
        <f>'2024-2025'!G28</f>
        <v>0</v>
      </c>
      <c r="H11" s="30">
        <v>200</v>
      </c>
    </row>
    <row r="12" spans="1:8" x14ac:dyDescent="0.25">
      <c r="A12" s="19" t="s">
        <v>62</v>
      </c>
      <c r="B12" s="20"/>
      <c r="C12" s="20"/>
      <c r="G12" s="52">
        <f>'2024-2025'!G29</f>
        <v>0</v>
      </c>
      <c r="H12" s="30">
        <v>0</v>
      </c>
    </row>
    <row r="13" spans="1:8" ht="7.5" customHeight="1" x14ac:dyDescent="0.25">
      <c r="A13" s="19"/>
      <c r="B13" s="20"/>
      <c r="C13" s="20"/>
      <c r="G13" s="52"/>
      <c r="H13" s="30"/>
    </row>
    <row r="14" spans="1:8" x14ac:dyDescent="0.25">
      <c r="A14" s="19" t="s">
        <v>85</v>
      </c>
      <c r="B14" s="20"/>
      <c r="C14" s="20"/>
      <c r="G14" s="52">
        <f>'2024-2025'!G31</f>
        <v>1250</v>
      </c>
      <c r="H14" s="30">
        <v>250</v>
      </c>
    </row>
    <row r="15" spans="1:8" x14ac:dyDescent="0.25">
      <c r="A15" s="19" t="s">
        <v>8</v>
      </c>
      <c r="B15" s="20"/>
      <c r="C15" s="20"/>
      <c r="G15" s="52">
        <f>'2024-2025'!G32</f>
        <v>0</v>
      </c>
      <c r="H15" s="30">
        <v>0</v>
      </c>
    </row>
    <row r="16" spans="1:8" x14ac:dyDescent="0.25">
      <c r="A16" s="19" t="s">
        <v>9</v>
      </c>
      <c r="B16" s="20"/>
      <c r="C16" s="20"/>
      <c r="G16" s="52">
        <f>'2024-2025'!G33</f>
        <v>5000</v>
      </c>
      <c r="H16" s="30">
        <v>5000</v>
      </c>
    </row>
    <row r="17" spans="1:8" x14ac:dyDescent="0.25">
      <c r="A17" s="19" t="s">
        <v>11</v>
      </c>
      <c r="B17" s="20"/>
      <c r="C17" s="20"/>
      <c r="G17" s="52">
        <f>'2024-2025'!G35</f>
        <v>0</v>
      </c>
      <c r="H17" s="30">
        <v>0</v>
      </c>
    </row>
    <row r="18" spans="1:8" ht="9.75" customHeight="1" x14ac:dyDescent="0.25">
      <c r="A18" s="19"/>
      <c r="B18" s="20"/>
      <c r="C18" s="20"/>
      <c r="G18" s="52"/>
      <c r="H18" s="30"/>
    </row>
    <row r="19" spans="1:8" x14ac:dyDescent="0.25">
      <c r="A19" s="19" t="s">
        <v>12</v>
      </c>
      <c r="B19" s="20"/>
      <c r="C19" s="20"/>
      <c r="G19" s="52">
        <f>'2024-2025'!G38</f>
        <v>4185</v>
      </c>
      <c r="H19" s="30">
        <v>3975</v>
      </c>
    </row>
    <row r="20" spans="1:8" x14ac:dyDescent="0.25">
      <c r="A20" s="19" t="s">
        <v>91</v>
      </c>
      <c r="B20" s="20"/>
      <c r="C20" s="20"/>
      <c r="G20" s="52">
        <f>'2024-2025'!G39</f>
        <v>150</v>
      </c>
      <c r="H20" s="30">
        <v>150</v>
      </c>
    </row>
    <row r="21" spans="1:8" x14ac:dyDescent="0.25">
      <c r="A21" s="19" t="s">
        <v>14</v>
      </c>
      <c r="B21" s="20"/>
      <c r="C21" s="20"/>
      <c r="G21" s="52">
        <f>'2024-2025'!G40</f>
        <v>100</v>
      </c>
      <c r="H21" s="30">
        <v>200</v>
      </c>
    </row>
    <row r="22" spans="1:8" ht="6.75" customHeight="1" x14ac:dyDescent="0.25">
      <c r="A22" s="19"/>
      <c r="B22" s="20"/>
      <c r="C22" s="20"/>
      <c r="G22" s="52"/>
      <c r="H22" s="30"/>
    </row>
    <row r="23" spans="1:8" x14ac:dyDescent="0.25">
      <c r="A23" s="19" t="s">
        <v>15</v>
      </c>
      <c r="B23" s="20"/>
      <c r="C23" s="20"/>
      <c r="G23" s="52">
        <f>'2024-2025'!G43</f>
        <v>137.09</v>
      </c>
      <c r="H23" s="30">
        <v>130</v>
      </c>
    </row>
    <row r="24" spans="1:8" ht="6.75" customHeight="1" x14ac:dyDescent="0.25">
      <c r="A24" s="19"/>
      <c r="B24" s="20"/>
      <c r="C24" s="20"/>
      <c r="G24" s="52"/>
      <c r="H24" s="30"/>
    </row>
    <row r="25" spans="1:8" x14ac:dyDescent="0.25">
      <c r="A25" s="19" t="s">
        <v>16</v>
      </c>
      <c r="B25" s="20"/>
      <c r="C25" s="20"/>
      <c r="G25" s="52">
        <f>'2024-2025'!G46</f>
        <v>3.9</v>
      </c>
      <c r="H25" s="31">
        <v>0</v>
      </c>
    </row>
    <row r="26" spans="1:8" x14ac:dyDescent="0.25">
      <c r="A26" s="19" t="s">
        <v>17</v>
      </c>
      <c r="G26" s="52">
        <f>'2024-2025'!G47</f>
        <v>158.5</v>
      </c>
      <c r="H26" s="30">
        <v>0</v>
      </c>
    </row>
    <row r="27" spans="1:8" x14ac:dyDescent="0.25">
      <c r="A27" s="19" t="s">
        <v>60</v>
      </c>
      <c r="B27" s="20"/>
      <c r="C27" s="20"/>
      <c r="G27" s="52">
        <f>'2024-2025'!G48</f>
        <v>0</v>
      </c>
      <c r="H27" s="30">
        <v>0</v>
      </c>
    </row>
    <row r="28" spans="1:8" ht="7.5" customHeight="1" thickBot="1" x14ac:dyDescent="0.3">
      <c r="A28" s="19"/>
      <c r="B28" s="20"/>
      <c r="C28" s="20"/>
      <c r="G28" s="53"/>
      <c r="H28" s="30"/>
    </row>
    <row r="29" spans="1:8" ht="16.5" thickBot="1" x14ac:dyDescent="0.3">
      <c r="A29" s="66" t="s">
        <v>18</v>
      </c>
      <c r="B29" s="67"/>
      <c r="C29" s="67"/>
      <c r="D29" s="67"/>
      <c r="E29" s="67"/>
      <c r="F29" s="67"/>
      <c r="G29" s="68">
        <f>SUM(G6:G27)</f>
        <v>25604.49</v>
      </c>
      <c r="H29" s="68">
        <f>SUM(H6:H27)</f>
        <v>24805</v>
      </c>
    </row>
    <row r="30" spans="1:8" ht="12" customHeight="1" thickBot="1" x14ac:dyDescent="0.3"/>
    <row r="31" spans="1:8" s="3" customFormat="1" ht="24" customHeight="1" thickBot="1" x14ac:dyDescent="0.25">
      <c r="A31" s="60" t="s">
        <v>72</v>
      </c>
      <c r="B31" s="61"/>
      <c r="C31" s="61"/>
      <c r="D31" s="61"/>
      <c r="E31" s="61"/>
      <c r="F31" s="61"/>
      <c r="G31" s="62"/>
      <c r="H31" s="29" t="str">
        <f>H4</f>
        <v>2025-2026</v>
      </c>
    </row>
    <row r="32" spans="1:8" ht="14.1" customHeight="1" x14ac:dyDescent="0.25">
      <c r="A32" s="19" t="s">
        <v>19</v>
      </c>
      <c r="G32" s="52">
        <f>'2024-2025'!G57</f>
        <v>104.81</v>
      </c>
      <c r="H32" s="50">
        <v>0</v>
      </c>
    </row>
    <row r="33" spans="1:8" ht="14.1" customHeight="1" x14ac:dyDescent="0.25">
      <c r="A33" s="19" t="s">
        <v>50</v>
      </c>
      <c r="B33" s="20"/>
      <c r="C33" s="20"/>
      <c r="D33" s="20"/>
      <c r="G33" s="52">
        <f>'2024-2025'!G58</f>
        <v>197.89</v>
      </c>
      <c r="H33" s="50">
        <v>200</v>
      </c>
    </row>
    <row r="34" spans="1:8" ht="14.1" customHeight="1" x14ac:dyDescent="0.25">
      <c r="A34" s="19" t="s">
        <v>20</v>
      </c>
      <c r="B34" s="20"/>
      <c r="C34" s="20"/>
      <c r="D34" s="20"/>
      <c r="G34" s="52">
        <f>'2024-2025'!G59</f>
        <v>0</v>
      </c>
      <c r="H34" s="50">
        <v>0</v>
      </c>
    </row>
    <row r="35" spans="1:8" ht="8.25" customHeight="1" x14ac:dyDescent="0.25">
      <c r="A35" s="19"/>
      <c r="B35" s="20"/>
      <c r="C35" s="20"/>
      <c r="D35" s="20"/>
      <c r="G35" s="52"/>
      <c r="H35" s="50"/>
    </row>
    <row r="36" spans="1:8" x14ac:dyDescent="0.25">
      <c r="A36" s="19" t="s">
        <v>61</v>
      </c>
      <c r="B36" s="20"/>
      <c r="C36" s="20"/>
      <c r="D36" s="20"/>
      <c r="G36" s="52">
        <f>'2024-2025'!G61</f>
        <v>0</v>
      </c>
      <c r="H36" s="50">
        <v>0</v>
      </c>
    </row>
    <row r="37" spans="1:8" ht="14.1" customHeight="1" x14ac:dyDescent="0.25">
      <c r="A37" s="19" t="s">
        <v>22</v>
      </c>
      <c r="B37" s="20"/>
      <c r="C37" s="20"/>
      <c r="D37" s="20"/>
      <c r="G37" s="52">
        <f>'2024-2025'!G62</f>
        <v>284.93</v>
      </c>
      <c r="H37" s="50">
        <v>300</v>
      </c>
    </row>
    <row r="38" spans="1:8" ht="14.1" customHeight="1" x14ac:dyDescent="0.25">
      <c r="A38" s="19" t="s">
        <v>51</v>
      </c>
      <c r="B38" s="20"/>
      <c r="C38" s="20"/>
      <c r="D38" s="20"/>
      <c r="G38" s="52">
        <f>'2024-2025'!G63</f>
        <v>1995.85</v>
      </c>
      <c r="H38" s="50">
        <v>1990</v>
      </c>
    </row>
    <row r="39" spans="1:8" ht="8.25" customHeight="1" x14ac:dyDescent="0.25">
      <c r="A39" s="19"/>
      <c r="B39" s="20"/>
      <c r="C39" s="20"/>
      <c r="D39" s="20"/>
      <c r="G39" s="52"/>
      <c r="H39" s="50"/>
    </row>
    <row r="40" spans="1:8" ht="14.1" customHeight="1" x14ac:dyDescent="0.25">
      <c r="A40" s="19" t="s">
        <v>23</v>
      </c>
      <c r="B40" s="20"/>
      <c r="C40" s="20"/>
      <c r="D40" s="20"/>
      <c r="G40" s="52">
        <f>'2024-2025'!G65</f>
        <v>0</v>
      </c>
      <c r="H40" s="50">
        <v>0</v>
      </c>
    </row>
    <row r="41" spans="1:8" ht="14.1" customHeight="1" x14ac:dyDescent="0.25">
      <c r="A41" s="19" t="s">
        <v>47</v>
      </c>
      <c r="B41" s="20"/>
      <c r="C41" s="20"/>
      <c r="D41" s="20"/>
      <c r="G41" s="52">
        <f>'2024-2025'!G66</f>
        <v>396</v>
      </c>
      <c r="H41" s="50">
        <v>1200</v>
      </c>
    </row>
    <row r="42" spans="1:8" x14ac:dyDescent="0.25">
      <c r="A42" s="19" t="s">
        <v>48</v>
      </c>
      <c r="B42" s="20"/>
      <c r="C42" s="20"/>
      <c r="D42" s="20"/>
      <c r="G42" s="52">
        <f>'2024-2025'!G67</f>
        <v>5317</v>
      </c>
      <c r="H42" s="50">
        <v>5600</v>
      </c>
    </row>
    <row r="43" spans="1:8" x14ac:dyDescent="0.25">
      <c r="A43" s="19" t="s">
        <v>49</v>
      </c>
      <c r="B43" s="20"/>
      <c r="C43" s="20"/>
      <c r="D43" s="20"/>
      <c r="G43" s="52">
        <f>'2024-2025'!G68</f>
        <v>1373.72</v>
      </c>
      <c r="H43" s="50">
        <v>1550</v>
      </c>
    </row>
    <row r="44" spans="1:8" x14ac:dyDescent="0.25">
      <c r="A44" s="19" t="s">
        <v>67</v>
      </c>
      <c r="B44" s="20"/>
      <c r="C44" s="20"/>
      <c r="D44" s="20"/>
      <c r="G44" s="52">
        <f>'2024-2025'!G69</f>
        <v>15</v>
      </c>
      <c r="H44" s="50">
        <v>15</v>
      </c>
    </row>
    <row r="45" spans="1:8" ht="6.75" customHeight="1" x14ac:dyDescent="0.25">
      <c r="A45" s="19"/>
      <c r="B45" s="20"/>
      <c r="C45" s="20"/>
      <c r="D45" s="20"/>
      <c r="G45" s="52"/>
      <c r="H45" s="50"/>
    </row>
    <row r="46" spans="1:8" ht="14.1" customHeight="1" x14ac:dyDescent="0.25">
      <c r="A46" s="19" t="s">
        <v>24</v>
      </c>
      <c r="B46" s="20"/>
      <c r="C46" s="20"/>
      <c r="D46" s="20"/>
      <c r="G46" s="52">
        <f>'2024-2025'!G71</f>
        <v>0</v>
      </c>
      <c r="H46" s="50">
        <v>0</v>
      </c>
    </row>
    <row r="47" spans="1:8" ht="14.1" customHeight="1" x14ac:dyDescent="0.25">
      <c r="A47" s="19" t="s">
        <v>92</v>
      </c>
      <c r="B47" s="20"/>
      <c r="C47" s="20"/>
      <c r="D47" s="20"/>
      <c r="G47" s="52">
        <f>'2024-2025'!G72</f>
        <v>2037.11</v>
      </c>
      <c r="H47" s="50">
        <v>800</v>
      </c>
    </row>
    <row r="48" spans="1:8" ht="14.1" customHeight="1" x14ac:dyDescent="0.25">
      <c r="A48" s="19" t="s">
        <v>25</v>
      </c>
      <c r="B48" s="20"/>
      <c r="C48" s="20"/>
      <c r="D48" s="20"/>
      <c r="G48" s="52">
        <f>'2024-2025'!G73</f>
        <v>251.13</v>
      </c>
      <c r="H48" s="50">
        <v>281</v>
      </c>
    </row>
    <row r="49" spans="1:8" ht="14.1" customHeight="1" x14ac:dyDescent="0.25">
      <c r="A49" s="19" t="s">
        <v>56</v>
      </c>
      <c r="B49" s="20"/>
      <c r="C49" s="20"/>
      <c r="D49" s="20"/>
      <c r="G49" s="52">
        <f>'2024-2025'!G74</f>
        <v>0</v>
      </c>
      <c r="H49" s="50">
        <v>0</v>
      </c>
    </row>
    <row r="50" spans="1:8" ht="14.1" customHeight="1" x14ac:dyDescent="0.25">
      <c r="A50" s="19" t="s">
        <v>26</v>
      </c>
      <c r="B50" s="20"/>
      <c r="C50" s="20"/>
      <c r="D50" s="20"/>
      <c r="G50" s="52">
        <f>'2024-2025'!G75</f>
        <v>130.4</v>
      </c>
      <c r="H50" s="50">
        <v>3</v>
      </c>
    </row>
    <row r="51" spans="1:8" ht="8.25" customHeight="1" x14ac:dyDescent="0.25">
      <c r="A51" s="19"/>
      <c r="B51" s="20"/>
      <c r="C51" s="20"/>
      <c r="D51" s="20"/>
      <c r="G51" s="52"/>
      <c r="H51" s="50"/>
    </row>
    <row r="52" spans="1:8" ht="14.1" customHeight="1" x14ac:dyDescent="0.25">
      <c r="A52" s="19" t="s">
        <v>27</v>
      </c>
      <c r="B52" s="20"/>
      <c r="C52" s="20"/>
      <c r="D52" s="20"/>
      <c r="G52" s="52">
        <f>'2024-2025'!G77</f>
        <v>70</v>
      </c>
      <c r="H52" s="50">
        <v>150</v>
      </c>
    </row>
    <row r="53" spans="1:8" ht="14.1" customHeight="1" x14ac:dyDescent="0.25">
      <c r="A53" s="19" t="s">
        <v>28</v>
      </c>
      <c r="B53" s="20"/>
      <c r="C53" s="20"/>
      <c r="D53" s="20"/>
      <c r="G53" s="52">
        <f>'2024-2025'!G78</f>
        <v>0</v>
      </c>
      <c r="H53" s="50">
        <v>200</v>
      </c>
    </row>
    <row r="54" spans="1:8" ht="6" customHeight="1" x14ac:dyDescent="0.25">
      <c r="A54" s="19"/>
      <c r="B54" s="20"/>
      <c r="C54" s="20"/>
      <c r="D54" s="20"/>
      <c r="G54" s="52"/>
      <c r="H54" s="50"/>
    </row>
    <row r="55" spans="1:8" ht="14.1" customHeight="1" x14ac:dyDescent="0.25">
      <c r="A55" s="19" t="s">
        <v>29</v>
      </c>
      <c r="B55" s="20"/>
      <c r="C55" s="20"/>
      <c r="D55" s="20"/>
      <c r="G55" s="52">
        <f>'2024-2025'!G80</f>
        <v>2571.65</v>
      </c>
      <c r="H55" s="50">
        <v>2550</v>
      </c>
    </row>
    <row r="56" spans="1:8" ht="14.1" customHeight="1" x14ac:dyDescent="0.25">
      <c r="A56" s="19" t="s">
        <v>30</v>
      </c>
      <c r="B56" s="20"/>
      <c r="C56" s="20"/>
      <c r="D56" s="20"/>
      <c r="G56" s="52">
        <f>'2024-2025'!G81</f>
        <v>3275.97</v>
      </c>
      <c r="H56" s="50">
        <v>3100</v>
      </c>
    </row>
    <row r="57" spans="1:8" ht="14.1" customHeight="1" x14ac:dyDescent="0.25">
      <c r="A57" s="19" t="s">
        <v>88</v>
      </c>
      <c r="B57" s="20"/>
      <c r="C57" s="20"/>
      <c r="D57" s="20"/>
      <c r="G57" s="52">
        <f>'2024-2025'!G82</f>
        <v>108.36</v>
      </c>
      <c r="H57" s="50">
        <v>108</v>
      </c>
    </row>
    <row r="58" spans="1:8" ht="14.1" customHeight="1" x14ac:dyDescent="0.25">
      <c r="A58" s="19" t="s">
        <v>87</v>
      </c>
      <c r="B58" s="20"/>
      <c r="C58" s="20"/>
      <c r="D58" s="20"/>
      <c r="G58" s="52">
        <f>'2024-2025'!G83</f>
        <v>911.52</v>
      </c>
      <c r="H58" s="50">
        <v>912</v>
      </c>
    </row>
    <row r="59" spans="1:8" ht="14.1" customHeight="1" x14ac:dyDescent="0.25">
      <c r="A59" s="19" t="s">
        <v>31</v>
      </c>
      <c r="B59" s="20"/>
      <c r="C59" s="20"/>
      <c r="D59" s="20"/>
      <c r="G59" s="52">
        <f>'2024-2025'!G84</f>
        <v>8.19</v>
      </c>
      <c r="H59" s="50">
        <v>0</v>
      </c>
    </row>
    <row r="60" spans="1:8" ht="14.1" customHeight="1" x14ac:dyDescent="0.25">
      <c r="A60" s="19" t="s">
        <v>32</v>
      </c>
      <c r="B60" s="20"/>
      <c r="C60" s="20"/>
      <c r="D60" s="20"/>
      <c r="G60" s="52">
        <f>'2024-2025'!G85</f>
        <v>2560</v>
      </c>
      <c r="H60" s="50">
        <v>2560</v>
      </c>
    </row>
    <row r="61" spans="1:8" ht="14.1" customHeight="1" x14ac:dyDescent="0.25">
      <c r="A61" s="19" t="s">
        <v>33</v>
      </c>
      <c r="B61" s="20"/>
      <c r="C61" s="20"/>
      <c r="D61" s="20"/>
      <c r="G61" s="52">
        <f>'2024-2025'!G86</f>
        <v>180</v>
      </c>
      <c r="H61" s="50">
        <v>200</v>
      </c>
    </row>
    <row r="62" spans="1:8" ht="14.1" customHeight="1" x14ac:dyDescent="0.25">
      <c r="A62" s="19" t="s">
        <v>34</v>
      </c>
      <c r="B62" s="20"/>
      <c r="C62" s="20"/>
      <c r="D62" s="20"/>
      <c r="G62" s="52">
        <f>'2024-2025'!G87</f>
        <v>118</v>
      </c>
      <c r="H62" s="50">
        <v>120</v>
      </c>
    </row>
    <row r="63" spans="1:8" ht="14.1" customHeight="1" x14ac:dyDescent="0.25">
      <c r="A63" s="19" t="s">
        <v>35</v>
      </c>
      <c r="B63" s="20"/>
      <c r="C63" s="20"/>
      <c r="D63" s="20"/>
      <c r="G63" s="52">
        <f>'2024-2025'!G88</f>
        <v>1330</v>
      </c>
      <c r="H63" s="50">
        <v>1165</v>
      </c>
    </row>
    <row r="64" spans="1:8" ht="14.1" customHeight="1" x14ac:dyDescent="0.25">
      <c r="A64" s="19" t="s">
        <v>89</v>
      </c>
      <c r="B64" s="20"/>
      <c r="C64" s="20"/>
      <c r="D64" s="20"/>
      <c r="G64" s="52">
        <f>'2024-2025'!G89</f>
        <v>575</v>
      </c>
      <c r="H64" s="50">
        <v>575</v>
      </c>
    </row>
    <row r="65" spans="1:8" ht="14.1" customHeight="1" x14ac:dyDescent="0.25">
      <c r="A65" s="19" t="s">
        <v>37</v>
      </c>
      <c r="B65" s="20"/>
      <c r="C65" s="20"/>
      <c r="D65" s="20"/>
      <c r="G65" s="52">
        <f>'2024-2025'!G91</f>
        <v>417.83</v>
      </c>
      <c r="H65" s="50">
        <v>471</v>
      </c>
    </row>
    <row r="66" spans="1:8" ht="14.1" customHeight="1" x14ac:dyDescent="0.25">
      <c r="A66" s="19" t="s">
        <v>57</v>
      </c>
      <c r="B66" s="20"/>
      <c r="C66" s="20"/>
      <c r="D66" s="20"/>
      <c r="G66" s="52">
        <f>'2024-2025'!G92</f>
        <v>0</v>
      </c>
      <c r="H66" s="50">
        <v>0</v>
      </c>
    </row>
    <row r="67" spans="1:8" ht="7.5" customHeight="1" x14ac:dyDescent="0.25">
      <c r="A67" s="19"/>
      <c r="B67" s="20"/>
      <c r="C67" s="20"/>
      <c r="D67" s="20"/>
      <c r="G67" s="52"/>
      <c r="H67" s="50"/>
    </row>
    <row r="68" spans="1:8" ht="14.1" customHeight="1" x14ac:dyDescent="0.25">
      <c r="A68" s="19" t="s">
        <v>39</v>
      </c>
      <c r="B68" s="20"/>
      <c r="C68" s="20"/>
      <c r="D68" s="20"/>
      <c r="G68" s="52">
        <f>'2024-2025'!G94</f>
        <v>67.040000000000006</v>
      </c>
      <c r="H68" s="50">
        <v>36</v>
      </c>
    </row>
    <row r="69" spans="1:8" ht="14.1" customHeight="1" x14ac:dyDescent="0.25">
      <c r="A69" s="19" t="s">
        <v>38</v>
      </c>
      <c r="B69" s="20"/>
      <c r="C69" s="20"/>
      <c r="D69" s="20"/>
      <c r="G69" s="52">
        <f>'2024-2025'!G95</f>
        <v>341.9</v>
      </c>
      <c r="H69" s="50">
        <v>380</v>
      </c>
    </row>
    <row r="70" spans="1:8" ht="14.1" customHeight="1" x14ac:dyDescent="0.25">
      <c r="A70" s="19" t="s">
        <v>40</v>
      </c>
      <c r="B70" s="20"/>
      <c r="C70" s="20"/>
      <c r="D70" s="20"/>
      <c r="G70" s="52">
        <f>'2024-2025'!G96</f>
        <v>0</v>
      </c>
      <c r="H70" s="50">
        <v>0</v>
      </c>
    </row>
    <row r="71" spans="1:8" ht="6.75" customHeight="1" x14ac:dyDescent="0.25">
      <c r="A71" s="19"/>
      <c r="B71" s="20"/>
      <c r="C71" s="20"/>
      <c r="D71" s="20"/>
      <c r="G71" s="52"/>
      <c r="H71" s="50"/>
    </row>
    <row r="72" spans="1:8" ht="14.1" customHeight="1" x14ac:dyDescent="0.25">
      <c r="A72" s="19" t="s">
        <v>41</v>
      </c>
      <c r="B72" s="20"/>
      <c r="C72" s="20"/>
      <c r="D72" s="20"/>
      <c r="G72" s="52">
        <f>'2024-2025'!G98</f>
        <v>338.65</v>
      </c>
      <c r="H72" s="50">
        <v>339</v>
      </c>
    </row>
    <row r="73" spans="1:8" ht="14.1" customHeight="1" thickBot="1" x14ac:dyDescent="0.3">
      <c r="A73" s="19" t="s">
        <v>59</v>
      </c>
      <c r="B73" s="20"/>
      <c r="C73" s="20"/>
      <c r="D73" s="20"/>
      <c r="G73" s="52">
        <f>'2024-2025'!G99</f>
        <v>0</v>
      </c>
      <c r="H73" s="50">
        <v>0</v>
      </c>
    </row>
    <row r="74" spans="1:8" ht="16.5" thickBot="1" x14ac:dyDescent="0.3">
      <c r="A74" s="72">
        <v>69</v>
      </c>
      <c r="B74" s="73"/>
      <c r="C74" s="73"/>
      <c r="D74" s="73"/>
      <c r="E74" s="73"/>
      <c r="F74" s="73"/>
      <c r="G74" s="74">
        <f>SUM(G32:G73)</f>
        <v>24977.950000000004</v>
      </c>
      <c r="H74" s="74">
        <f>SUM(H32:H73)</f>
        <v>24805</v>
      </c>
    </row>
    <row r="75" spans="1:8" ht="6.75" customHeight="1" thickBot="1" x14ac:dyDescent="0.3">
      <c r="H75" s="51"/>
    </row>
    <row r="76" spans="1:8" ht="15.75" customHeight="1" thickTop="1" thickBot="1" x14ac:dyDescent="0.3">
      <c r="A76" s="63" t="s">
        <v>63</v>
      </c>
      <c r="B76" s="64"/>
      <c r="C76" s="64"/>
      <c r="D76" s="64"/>
      <c r="E76" s="64"/>
      <c r="F76" s="64"/>
      <c r="G76" s="65">
        <f>+G29-G74</f>
        <v>626.53999999999724</v>
      </c>
      <c r="H76" s="15">
        <f>+H29-H74</f>
        <v>0</v>
      </c>
    </row>
    <row r="77" spans="1:8" ht="13.5" customHeight="1" thickTop="1" x14ac:dyDescent="0.25"/>
    <row r="79" spans="1:8" ht="15.75" x14ac:dyDescent="0.25">
      <c r="A79" s="3"/>
      <c r="B79" s="3"/>
      <c r="C79" s="3"/>
      <c r="D79" s="3"/>
      <c r="E79" s="3"/>
      <c r="F79" s="3"/>
    </row>
    <row r="80" spans="1:8" ht="15.75" x14ac:dyDescent="0.25">
      <c r="A80" s="3"/>
      <c r="B80" s="3"/>
      <c r="C80" s="3"/>
      <c r="D80" s="3"/>
      <c r="E80" s="3"/>
      <c r="F80" s="3"/>
    </row>
  </sheetData>
  <mergeCells count="4">
    <mergeCell ref="A31:G31"/>
    <mergeCell ref="A1:H1"/>
    <mergeCell ref="A2:H2"/>
    <mergeCell ref="A4:G4"/>
  </mergeCells>
  <printOptions horizontalCentered="1"/>
  <pageMargins left="0.70866141732283472" right="0.70866141732283472" top="0.35433070866141736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2024-2025</vt:lpstr>
      <vt:lpstr>budget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dpennec</dc:creator>
  <cp:lastModifiedBy>ASCE CORBEIL CLUB  DE PETANQUE</cp:lastModifiedBy>
  <cp:lastPrinted>2025-12-02T10:55:53Z</cp:lastPrinted>
  <dcterms:created xsi:type="dcterms:W3CDTF">2012-10-23T11:10:08Z</dcterms:created>
  <dcterms:modified xsi:type="dcterms:W3CDTF">2025-12-02T10:58:10Z</dcterms:modified>
</cp:coreProperties>
</file>