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QHALIF. TIRS  2015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<sst xmlns="http://schemas.openxmlformats.org/spreadsheetml/2006/main" count="89" uniqueCount="89">
  <si>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CLUB</t>
  </si>
  <si>
    <t>SECTEUR</t>
  </si>
  <si>
    <t>VET. ELI.M</t>
  </si>
  <si>
    <t>VET. ELI.F</t>
  </si>
  <si>
    <t>VET. HON.M</t>
  </si>
  <si>
    <t>VET. HON.F</t>
  </si>
  <si>
    <t>SEN. ELI.M</t>
  </si>
  <si>
    <t>SEN. ELI.F</t>
  </si>
  <si>
    <t>SEN. HON.M</t>
  </si>
  <si>
    <t>SEN. HON.F</t>
  </si>
  <si>
    <t>JUN. ELI.M</t>
  </si>
  <si>
    <t>JUN. ELI.F</t>
  </si>
  <si>
    <t>JUN. HON.M</t>
  </si>
  <si>
    <t>JUN. HON.F</t>
  </si>
  <si>
    <t>1002 A B C  DUCHERE</t>
  </si>
  <si>
    <t>1008 A  S  PETANQUE CALUIRE</t>
  </si>
  <si>
    <t>1009 A S P T T GRAND LYON</t>
  </si>
  <si>
    <t>1010 A S P  VAULX VILLAGE</t>
  </si>
  <si>
    <t>1012 A T  S  C  A  FINANCES</t>
  </si>
  <si>
    <t>1018 BROSSES PETANQUE</t>
  </si>
  <si>
    <t>1020 BOULE JOYEUSE DU 1  ARRONDISSEMENT</t>
  </si>
  <si>
    <t>1027 PETANQUE CANUTS</t>
  </si>
  <si>
    <t>1029 ALSTOM PETANQUE</t>
  </si>
  <si>
    <t>1046 PETANQUE ILE BARBE</t>
  </si>
  <si>
    <t>1133 TROLLSPORTS PETANQUE</t>
  </si>
  <si>
    <t>1223 AMICALE PETANQUE SATHONAY CAMP</t>
  </si>
  <si>
    <t>1240 JEAN JAURES PETANQUE</t>
  </si>
  <si>
    <t>1250 ASSOC .FAVORITE PETANQUE</t>
  </si>
  <si>
    <t>2007 AMICALE LAIQUE LOUIS CHIRPAZ PETANQUE</t>
  </si>
  <si>
    <t>2104 A S  BRIGNAIS PETANQUE</t>
  </si>
  <si>
    <t>2105 C A S C O L  PETANQUE</t>
  </si>
  <si>
    <t>2112 A S  PETANQUE CRAPONNE</t>
  </si>
  <si>
    <t>2115 FRATERNELLE D'OULLINS</t>
  </si>
  <si>
    <t>2118 PETANQUE DU GORET  GRIGNY</t>
  </si>
  <si>
    <t>2119 PETANQUE IRIGNY</t>
  </si>
  <si>
    <t>2128 OLLIERES PETANQUE</t>
  </si>
  <si>
    <t>2129 SAINTE FOY PETANQUE</t>
  </si>
  <si>
    <t>2130 SAINT GENIS LAVAL PETANQUE</t>
  </si>
  <si>
    <t>2134 PETANQUE CLUB DE VERNAISON</t>
  </si>
  <si>
    <t>2139 PETANQUE MORNANTAISE</t>
  </si>
  <si>
    <t>2140 PETANQUE DES HAIES</t>
  </si>
  <si>
    <t>2210 CLUB PETANQUE CHAMPENOIS</t>
  </si>
  <si>
    <t>2211 CLUB ST PIERROIS DE PETANQUE (CSPP)</t>
  </si>
  <si>
    <t>2220 GENTLEMEN PETANQUE CLUB</t>
  </si>
  <si>
    <t>2232 AMICALE PETANQUE CLUB RONTALON</t>
  </si>
  <si>
    <t>3204 BELLEVILLE PETANQUE</t>
  </si>
  <si>
    <t>3206 CALADE PETANQUE</t>
  </si>
  <si>
    <t>3209 PETANQUE CLUB DE COURS LA VILLE</t>
  </si>
  <si>
    <t>3212 PETANQUE DES PETITS BROTTEAUX</t>
  </si>
  <si>
    <t>3215 LA PETITE SAUVAGEONNE</t>
  </si>
  <si>
    <t>3216 CLUB PETANQUE NEUVILLOIS</t>
  </si>
  <si>
    <t>3217 PETANQUE COUZONNAISE</t>
  </si>
  <si>
    <t>3221 PETANQUE CLUB ST GERMAIN</t>
  </si>
  <si>
    <t>3224 PETANQUE CLUB DE TARARE</t>
  </si>
  <si>
    <t>3225 THIZY BOURG DE THIZY MARNAND</t>
  </si>
  <si>
    <t>3226 PETANQUE CLUB DE CLOCHEMERLE</t>
  </si>
  <si>
    <t>3227 LES AMIS DE LA PETITE BOULE</t>
  </si>
  <si>
    <t>3230 LA PETANQUE QUINCEROTE</t>
  </si>
  <si>
    <t>3235 ASS DOMMARTINOISE PETANQUE</t>
  </si>
  <si>
    <t>3236 LES AMIS DE LA PETANQUE MARDORE</t>
  </si>
  <si>
    <t>3238 SAINT LAURENT D'OINGT</t>
  </si>
  <si>
    <t>4026 CLUB PETANQUE BRON TERRAILLON</t>
  </si>
  <si>
    <t>4030 CLUB DECINES PETANQUE</t>
  </si>
  <si>
    <t>4042 PETANQUE LYON GERLAND  P L G 7</t>
  </si>
  <si>
    <t>4047 PETANQUE CHASSIEU</t>
  </si>
  <si>
    <t>4102 A S CHEMINOTS SAINT PRIEST PETANQUE</t>
  </si>
  <si>
    <t>4106 PETANQUE DU CLAIRON</t>
  </si>
  <si>
    <t>4107 AMICALE PET  VENISSIEUX MINGUETTES</t>
  </si>
  <si>
    <t>4108 A S COMMUNAY PETANQUE DES MINES</t>
  </si>
  <si>
    <t>4114 DELTA PETANQUE CORBAS</t>
  </si>
  <si>
    <t>4124 MIONS PETANQUE</t>
  </si>
  <si>
    <t>4125 CLUB SPORTIF OZON</t>
  </si>
  <si>
    <t>4126 S A L ST PRIEST PETANQUE</t>
  </si>
  <si>
    <t>4137 TERNAY PETANQUE</t>
  </si>
  <si>
    <t>4139 PETANQUE GENASSIENNE</t>
  </si>
  <si>
    <t>4144 PETANQUE MUROISE</t>
  </si>
  <si>
    <t>4146 A S  CHAPONNAY PETANQUE</t>
  </si>
  <si>
    <t>4148 PETANQUE CLUB VILLETTE PUSIGNAN</t>
  </si>
  <si>
    <t>TOTAL GENERAL</t>
  </si>
  <si>
    <t>TOTAL ELI + HON</t>
  </si>
  <si>
    <t>1260 LES GENTILSHOMMES DU PARC</t>
  </si>
  <si>
    <t>SACHANT QUE 64 JOUEURS ENVIRONS  DEVRAIENT ETRE RETENUS POUR LE SAMEDI    DE QUALIFICATION DANS LES SECTEURS  :
coefficient répartition par club :  64/297 , les Clubs ayant un joueur élite ou honneur pouvant être "servis"</t>
  </si>
  <si>
    <t>SECTEUR  UN</t>
  </si>
  <si>
    <t>NOMBRE
 QUALIFIABLE</t>
  </si>
  <si>
    <t>TOTAL
EFFECTIF</t>
  </si>
  <si>
    <t>SECTEUR DEUX</t>
  </si>
  <si>
    <t>BASE FIN JANVIER 2015</t>
  </si>
  <si>
    <t>SECTEUR TROIS</t>
  </si>
  <si>
    <t>SECTEUR QUATRE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</si>
</sst>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60"/>
      <name val="Calibri"/>
      <family val="2"/>
    </font>
    <font>
      <b/>
      <sz val="18"/>
      <color indexed="10"/>
      <name val="Calibri"/>
      <family val="2"/>
    </font>
    <font>
      <b/>
      <i/>
      <sz val="16"/>
      <color indexed="8"/>
      <name val="Calibri"/>
      <family val="2"/>
    </font>
    <font>
      <b/>
      <sz val="14"/>
      <color indexed="60"/>
      <name val="Calibri"/>
      <family val="2"/>
    </font>
    <font>
      <sz val="16"/>
      <color indexed="10"/>
      <name val="Calibri"/>
      <family val="2"/>
    </font>
    <font>
      <b/>
      <sz val="16"/>
      <color indexed="60"/>
      <name val="Calibri"/>
      <family val="2"/>
    </font>
    <font>
      <b/>
      <i/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C00000"/>
      <name val="Calibri"/>
      <family val="2"/>
    </font>
    <font>
      <sz val="16"/>
      <color rgb="FFFF0000"/>
      <name val="Calibri"/>
      <family val="2"/>
    </font>
    <font>
      <b/>
      <sz val="14"/>
      <color rgb="FFC00000"/>
      <name val="Calibri"/>
      <family val="2"/>
    </font>
    <font>
      <b/>
      <sz val="16"/>
      <color rgb="FFC00000"/>
      <name val="Calibri"/>
      <family val="2"/>
    </font>
    <font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18"/>
      <color rgb="FFFF0000"/>
      <name val="Calibri"/>
      <family val="2"/>
    </font>
    <font>
      <b/>
      <i/>
      <sz val="1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45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/>
    </xf>
    <xf numFmtId="0" fontId="42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2" fillId="8" borderId="32" xfId="0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5" fillId="9" borderId="35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5" fillId="9" borderId="37" xfId="0" applyFont="1" applyFill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5" fillId="9" borderId="42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5" fillId="9" borderId="34" xfId="0" applyFont="1" applyFill="1" applyBorder="1" applyAlignment="1">
      <alignment horizontal="center" vertical="center"/>
    </xf>
    <xf numFmtId="0" fontId="45" fillId="9" borderId="10" xfId="0" applyFont="1" applyFill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5" fillId="9" borderId="39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"/>
  <sheetViews>
    <sheetView tabSelected="1" zoomScalePageLayoutView="0" workbookViewId="0" topLeftCell="A28">
      <selection activeCell="Z38" sqref="Z38"/>
    </sheetView>
  </sheetViews>
  <sheetFormatPr defaultColWidth="11.421875" defaultRowHeight="15"/>
  <cols>
    <col min="1" max="1" width="58.421875" style="4" bestFit="1" customWidth="1"/>
    <col min="2" max="2" width="3.7109375" style="4" customWidth="1"/>
    <col min="3" max="3" width="5.00390625" style="4" customWidth="1"/>
    <col min="4" max="9" width="3.7109375" style="4" hidden="1" customWidth="1"/>
    <col min="10" max="10" width="4.00390625" style="4" hidden="1" customWidth="1"/>
    <col min="11" max="15" width="3.7109375" style="4" hidden="1" customWidth="1"/>
    <col min="16" max="16" width="11.57421875" style="4" hidden="1" customWidth="1"/>
    <col min="17" max="17" width="8.00390625" style="5" bestFit="1" customWidth="1"/>
    <col min="18" max="18" width="19.421875" style="4" hidden="1" customWidth="1"/>
    <col min="19" max="20" width="0" style="4" hidden="1" customWidth="1"/>
    <col min="21" max="21" width="7.28125" style="4" customWidth="1"/>
    <col min="22" max="22" width="11.421875" style="71" customWidth="1"/>
    <col min="23" max="16384" width="11.57421875" style="4" customWidth="1"/>
  </cols>
  <sheetData>
    <row r="1" spans="1:42" ht="58.5" customHeight="1" thickBot="1">
      <c r="A1" s="37" t="s">
        <v>81</v>
      </c>
      <c r="B1" s="38"/>
      <c r="C1" s="38"/>
      <c r="Q1" s="4">
        <v>21.5488</v>
      </c>
      <c r="V1" s="4"/>
      <c r="AP1" s="9"/>
    </row>
    <row r="2" spans="1:22" s="3" customFormat="1" ht="96.75" customHeight="1" thickBot="1">
      <c r="A2" s="23" t="s">
        <v>0</v>
      </c>
      <c r="B2" s="11" t="s">
        <v>1</v>
      </c>
      <c r="C2" s="24" t="s">
        <v>84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26"/>
      <c r="Q2" s="23" t="s">
        <v>79</v>
      </c>
      <c r="R2" s="43"/>
      <c r="S2" s="25"/>
      <c r="T2" s="25"/>
      <c r="U2" s="35" t="s">
        <v>83</v>
      </c>
      <c r="V2" s="1"/>
    </row>
    <row r="3" spans="1:22" s="12" customFormat="1" ht="36" customHeight="1" thickBot="1">
      <c r="A3" s="27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"/>
    </row>
    <row r="4" spans="1:22" ht="24" customHeight="1" thickBot="1">
      <c r="A4" s="34" t="s">
        <v>82</v>
      </c>
      <c r="B4" s="2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18">
      <c r="A5" s="46" t="s">
        <v>14</v>
      </c>
      <c r="B5" s="47">
        <v>1</v>
      </c>
      <c r="C5" s="47">
        <v>28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16"/>
      <c r="Q5" s="48">
        <f>SUM(D5:O5)</f>
        <v>0</v>
      </c>
      <c r="R5" s="49"/>
      <c r="S5" s="47"/>
      <c r="T5" s="47">
        <f>SUM(Q5*R78/100)</f>
        <v>0</v>
      </c>
      <c r="U5" s="50">
        <v>0</v>
      </c>
      <c r="V5" s="20">
        <f>SUM(U5:U19)</f>
        <v>24</v>
      </c>
    </row>
    <row r="6" spans="1:22" ht="23.25" customHeight="1">
      <c r="A6" s="51" t="s">
        <v>15</v>
      </c>
      <c r="B6" s="6">
        <v>1</v>
      </c>
      <c r="C6" s="6">
        <v>123</v>
      </c>
      <c r="D6" s="6">
        <v>0</v>
      </c>
      <c r="E6" s="6">
        <v>0</v>
      </c>
      <c r="F6" s="6">
        <v>1</v>
      </c>
      <c r="G6" s="6">
        <v>0</v>
      </c>
      <c r="H6" s="6">
        <v>2</v>
      </c>
      <c r="I6" s="6">
        <v>0</v>
      </c>
      <c r="J6" s="6">
        <v>15</v>
      </c>
      <c r="K6" s="6">
        <v>3</v>
      </c>
      <c r="L6" s="6">
        <v>0</v>
      </c>
      <c r="M6" s="6">
        <v>0</v>
      </c>
      <c r="N6" s="6">
        <v>0</v>
      </c>
      <c r="O6" s="6">
        <v>0</v>
      </c>
      <c r="P6" s="15"/>
      <c r="Q6" s="52">
        <f aca="true" t="shared" si="0" ref="Q6:Q77">SUM(D6:O6)</f>
        <v>21</v>
      </c>
      <c r="R6" s="7"/>
      <c r="S6" s="6"/>
      <c r="T6" s="6">
        <f>SUM(Q6*0.2154)</f>
        <v>4.5234000000000005</v>
      </c>
      <c r="U6" s="53">
        <v>5</v>
      </c>
      <c r="V6" s="21"/>
    </row>
    <row r="7" spans="1:22" ht="23.25" customHeight="1">
      <c r="A7" s="51" t="s">
        <v>16</v>
      </c>
      <c r="B7" s="6">
        <v>1</v>
      </c>
      <c r="C7" s="6">
        <v>17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15"/>
      <c r="Q7" s="52">
        <f t="shared" si="0"/>
        <v>0</v>
      </c>
      <c r="R7" s="7"/>
      <c r="S7" s="6"/>
      <c r="T7" s="6">
        <f>SUM(Q7*0.2154)</f>
        <v>0</v>
      </c>
      <c r="U7" s="53">
        <v>0</v>
      </c>
      <c r="V7" s="21"/>
    </row>
    <row r="8" spans="1:22" ht="23.25" customHeight="1">
      <c r="A8" s="51" t="s">
        <v>17</v>
      </c>
      <c r="B8" s="6">
        <v>1</v>
      </c>
      <c r="C8" s="6">
        <v>50</v>
      </c>
      <c r="D8" s="6">
        <v>3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8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15"/>
      <c r="Q8" s="52">
        <f t="shared" si="0"/>
        <v>13</v>
      </c>
      <c r="R8" s="7"/>
      <c r="S8" s="6"/>
      <c r="T8" s="6">
        <f>SUM(Q8*0.2154)</f>
        <v>2.8002000000000002</v>
      </c>
      <c r="U8" s="53">
        <v>3</v>
      </c>
      <c r="V8" s="21"/>
    </row>
    <row r="9" spans="1:22" ht="23.25" customHeight="1">
      <c r="A9" s="51" t="s">
        <v>18</v>
      </c>
      <c r="B9" s="6">
        <v>1</v>
      </c>
      <c r="C9" s="6">
        <v>33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15"/>
      <c r="Q9" s="52">
        <f t="shared" si="0"/>
        <v>0</v>
      </c>
      <c r="R9" s="7"/>
      <c r="S9" s="6"/>
      <c r="T9" s="6">
        <f>SUM(Q9*0.2154)</f>
        <v>0</v>
      </c>
      <c r="U9" s="53">
        <v>0</v>
      </c>
      <c r="V9" s="21"/>
    </row>
    <row r="10" spans="1:22" ht="23.25" customHeight="1">
      <c r="A10" s="51" t="s">
        <v>19</v>
      </c>
      <c r="B10" s="6">
        <v>1</v>
      </c>
      <c r="C10" s="6">
        <v>214</v>
      </c>
      <c r="D10" s="6">
        <v>0</v>
      </c>
      <c r="E10" s="6">
        <v>0</v>
      </c>
      <c r="F10" s="6">
        <v>9</v>
      </c>
      <c r="G10" s="6">
        <v>1</v>
      </c>
      <c r="H10" s="6">
        <v>0</v>
      </c>
      <c r="I10" s="6">
        <v>0</v>
      </c>
      <c r="J10" s="6">
        <v>23</v>
      </c>
      <c r="K10" s="6">
        <v>3</v>
      </c>
      <c r="L10" s="6">
        <v>0</v>
      </c>
      <c r="M10" s="6">
        <v>0</v>
      </c>
      <c r="N10" s="6">
        <v>0</v>
      </c>
      <c r="O10" s="6">
        <v>0</v>
      </c>
      <c r="P10" s="15"/>
      <c r="Q10" s="52">
        <f t="shared" si="0"/>
        <v>36</v>
      </c>
      <c r="R10" s="7"/>
      <c r="S10" s="6"/>
      <c r="T10" s="6">
        <f>SUM(Q10*0.2154)</f>
        <v>7.7544</v>
      </c>
      <c r="U10" s="53">
        <v>8</v>
      </c>
      <c r="V10" s="21"/>
    </row>
    <row r="11" spans="1:22" ht="23.25" customHeight="1">
      <c r="A11" s="51" t="s">
        <v>20</v>
      </c>
      <c r="B11" s="6">
        <v>1</v>
      </c>
      <c r="C11" s="6">
        <v>14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5"/>
      <c r="Q11" s="52">
        <f t="shared" si="0"/>
        <v>0</v>
      </c>
      <c r="R11" s="7"/>
      <c r="S11" s="6"/>
      <c r="T11" s="6">
        <f>SUM(Q11*R84/100)</f>
        <v>0</v>
      </c>
      <c r="U11" s="53">
        <v>0</v>
      </c>
      <c r="V11" s="21"/>
    </row>
    <row r="12" spans="1:22" ht="23.25" customHeight="1">
      <c r="A12" s="51" t="s">
        <v>21</v>
      </c>
      <c r="B12" s="6">
        <v>1</v>
      </c>
      <c r="C12" s="6">
        <v>58</v>
      </c>
      <c r="D12" s="6">
        <v>1</v>
      </c>
      <c r="E12" s="6">
        <v>0</v>
      </c>
      <c r="F12" s="6">
        <v>1</v>
      </c>
      <c r="G12" s="6">
        <v>0</v>
      </c>
      <c r="H12" s="6">
        <v>11</v>
      </c>
      <c r="I12" s="6">
        <v>2</v>
      </c>
      <c r="J12" s="6">
        <v>4</v>
      </c>
      <c r="K12" s="6">
        <v>3</v>
      </c>
      <c r="L12" s="6">
        <v>1</v>
      </c>
      <c r="M12" s="6">
        <v>0</v>
      </c>
      <c r="N12" s="6">
        <v>1</v>
      </c>
      <c r="O12" s="6">
        <v>0</v>
      </c>
      <c r="P12" s="15"/>
      <c r="Q12" s="52">
        <f t="shared" si="0"/>
        <v>24</v>
      </c>
      <c r="R12" s="7"/>
      <c r="S12" s="6"/>
      <c r="T12" s="6">
        <f>SUM(Q12*0.2154)</f>
        <v>5.1696</v>
      </c>
      <c r="U12" s="53">
        <v>5</v>
      </c>
      <c r="V12" s="21"/>
    </row>
    <row r="13" spans="1:22" ht="23.25" customHeight="1">
      <c r="A13" s="51" t="s">
        <v>22</v>
      </c>
      <c r="B13" s="6">
        <v>1</v>
      </c>
      <c r="C13" s="6">
        <v>43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15"/>
      <c r="Q13" s="52">
        <f t="shared" si="0"/>
        <v>0</v>
      </c>
      <c r="R13" s="7"/>
      <c r="S13" s="6"/>
      <c r="T13" s="6">
        <f>SUM(Q13*0.2154)</f>
        <v>0</v>
      </c>
      <c r="U13" s="53">
        <v>0</v>
      </c>
      <c r="V13" s="21"/>
    </row>
    <row r="14" spans="1:22" ht="23.25" customHeight="1">
      <c r="A14" s="51" t="s">
        <v>23</v>
      </c>
      <c r="B14" s="6">
        <v>1</v>
      </c>
      <c r="C14" s="6">
        <v>17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5"/>
      <c r="Q14" s="52">
        <f t="shared" si="0"/>
        <v>0</v>
      </c>
      <c r="R14" s="7"/>
      <c r="S14" s="6"/>
      <c r="T14" s="6">
        <f>SUM(Q14*0.2154)</f>
        <v>0</v>
      </c>
      <c r="U14" s="53">
        <v>0</v>
      </c>
      <c r="V14" s="21"/>
    </row>
    <row r="15" spans="1:22" ht="23.25" customHeight="1">
      <c r="A15" s="51" t="s">
        <v>24</v>
      </c>
      <c r="B15" s="6">
        <v>1</v>
      </c>
      <c r="C15" s="6">
        <v>52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5"/>
      <c r="Q15" s="52">
        <f t="shared" si="0"/>
        <v>2</v>
      </c>
      <c r="R15" s="7"/>
      <c r="S15" s="6"/>
      <c r="T15" s="6">
        <f>SUM(Q15*0.2154)</f>
        <v>0.4308</v>
      </c>
      <c r="U15" s="53">
        <v>1</v>
      </c>
      <c r="V15" s="21"/>
    </row>
    <row r="16" spans="1:22" ht="23.25" customHeight="1">
      <c r="A16" s="51" t="s">
        <v>25</v>
      </c>
      <c r="B16" s="6">
        <v>1</v>
      </c>
      <c r="C16" s="6">
        <v>53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2</v>
      </c>
      <c r="L16" s="6">
        <v>0</v>
      </c>
      <c r="M16" s="6">
        <v>0</v>
      </c>
      <c r="N16" s="6">
        <v>0</v>
      </c>
      <c r="O16" s="6">
        <v>0</v>
      </c>
      <c r="P16" s="15"/>
      <c r="Q16" s="52">
        <f t="shared" si="0"/>
        <v>3</v>
      </c>
      <c r="R16" s="7"/>
      <c r="S16" s="6"/>
      <c r="T16" s="6">
        <f>SUM(Q16*0.2154)</f>
        <v>0.6462</v>
      </c>
      <c r="U16" s="53">
        <v>1</v>
      </c>
      <c r="V16" s="21"/>
    </row>
    <row r="17" spans="1:22" ht="23.25" customHeight="1">
      <c r="A17" s="51" t="s">
        <v>26</v>
      </c>
      <c r="B17" s="6">
        <v>1</v>
      </c>
      <c r="C17" s="6">
        <v>35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5"/>
      <c r="Q17" s="52">
        <f t="shared" si="0"/>
        <v>1</v>
      </c>
      <c r="R17" s="7"/>
      <c r="S17" s="6"/>
      <c r="T17" s="6">
        <f>SUM(Q17*R90/100)</f>
        <v>0</v>
      </c>
      <c r="U17" s="53">
        <v>0</v>
      </c>
      <c r="V17" s="21"/>
    </row>
    <row r="18" spans="1:22" ht="23.25" customHeight="1">
      <c r="A18" s="51" t="s">
        <v>27</v>
      </c>
      <c r="B18" s="6">
        <v>1</v>
      </c>
      <c r="C18" s="6">
        <v>30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5"/>
      <c r="Q18" s="52">
        <f t="shared" si="0"/>
        <v>0</v>
      </c>
      <c r="R18" s="7"/>
      <c r="S18" s="6"/>
      <c r="T18" s="6">
        <f>SUM(Q18*0.2154)</f>
        <v>0</v>
      </c>
      <c r="U18" s="53">
        <v>0</v>
      </c>
      <c r="V18" s="21"/>
    </row>
    <row r="19" spans="1:22" ht="23.25" customHeight="1" thickBot="1">
      <c r="A19" s="54" t="s">
        <v>80</v>
      </c>
      <c r="B19" s="55">
        <v>1</v>
      </c>
      <c r="C19" s="55">
        <v>10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4</v>
      </c>
      <c r="K19" s="55">
        <v>1</v>
      </c>
      <c r="L19" s="55">
        <v>0</v>
      </c>
      <c r="M19" s="55">
        <v>0</v>
      </c>
      <c r="N19" s="55">
        <v>0</v>
      </c>
      <c r="O19" s="55">
        <v>0</v>
      </c>
      <c r="P19" s="56"/>
      <c r="Q19" s="57">
        <f t="shared" si="0"/>
        <v>5</v>
      </c>
      <c r="R19" s="58"/>
      <c r="S19" s="55"/>
      <c r="T19" s="55">
        <f>SUM(Q19*0.2154)</f>
        <v>1.077</v>
      </c>
      <c r="U19" s="59">
        <v>1</v>
      </c>
      <c r="V19" s="22"/>
    </row>
    <row r="20" spans="1:22" ht="42" customHeight="1" thickBot="1">
      <c r="A20" s="6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0"/>
      <c r="R20" s="7"/>
      <c r="S20" s="7"/>
      <c r="T20" s="7"/>
      <c r="U20" s="9"/>
      <c r="V20" s="36"/>
    </row>
    <row r="21" spans="1:22" ht="24" customHeight="1" thickBot="1">
      <c r="A21" s="33" t="s">
        <v>85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18">
      <c r="A22" s="46" t="s">
        <v>28</v>
      </c>
      <c r="B22" s="47">
        <v>2</v>
      </c>
      <c r="C22" s="47">
        <v>33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16"/>
      <c r="Q22" s="48">
        <f t="shared" si="0"/>
        <v>0</v>
      </c>
      <c r="R22" s="49"/>
      <c r="S22" s="47"/>
      <c r="T22" s="47">
        <f>SUM(Q22*0.2154)</f>
        <v>0</v>
      </c>
      <c r="U22" s="50">
        <v>0</v>
      </c>
      <c r="V22" s="30">
        <f>SUM(U22:U38)</f>
        <v>12</v>
      </c>
    </row>
    <row r="23" spans="1:22" ht="23.25" customHeight="1">
      <c r="A23" s="51" t="s">
        <v>29</v>
      </c>
      <c r="B23" s="6">
        <v>2</v>
      </c>
      <c r="C23" s="6">
        <v>52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7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5"/>
      <c r="Q23" s="52">
        <f t="shared" si="0"/>
        <v>7</v>
      </c>
      <c r="R23" s="7"/>
      <c r="S23" s="6"/>
      <c r="T23" s="6">
        <f>SUM(Q23*0.2154)</f>
        <v>1.5078</v>
      </c>
      <c r="U23" s="53">
        <v>2</v>
      </c>
      <c r="V23" s="31"/>
    </row>
    <row r="24" spans="1:22" ht="23.25" customHeight="1">
      <c r="A24" s="51" t="s">
        <v>30</v>
      </c>
      <c r="B24" s="6">
        <v>2</v>
      </c>
      <c r="C24" s="6">
        <v>59</v>
      </c>
      <c r="D24" s="6">
        <v>0</v>
      </c>
      <c r="E24" s="6">
        <v>0</v>
      </c>
      <c r="F24" s="6">
        <v>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15"/>
      <c r="Q24" s="52">
        <f t="shared" si="0"/>
        <v>2</v>
      </c>
      <c r="R24" s="7"/>
      <c r="S24" s="6"/>
      <c r="T24" s="6">
        <f>SUM(Q24*0.2154)</f>
        <v>0.4308</v>
      </c>
      <c r="U24" s="53">
        <v>1</v>
      </c>
      <c r="V24" s="31"/>
    </row>
    <row r="25" spans="1:22" ht="23.25" customHeight="1">
      <c r="A25" s="51" t="s">
        <v>31</v>
      </c>
      <c r="B25" s="6">
        <v>2</v>
      </c>
      <c r="C25" s="6">
        <v>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5"/>
      <c r="Q25" s="52">
        <f t="shared" si="0"/>
        <v>0</v>
      </c>
      <c r="R25" s="7"/>
      <c r="S25" s="6"/>
      <c r="T25" s="6">
        <f>SUM(Q25*R96/100)</f>
        <v>0</v>
      </c>
      <c r="U25" s="53">
        <v>0</v>
      </c>
      <c r="V25" s="31"/>
    </row>
    <row r="26" spans="1:22" ht="23.25" customHeight="1">
      <c r="A26" s="51" t="s">
        <v>32</v>
      </c>
      <c r="B26" s="6">
        <v>2</v>
      </c>
      <c r="C26" s="6">
        <v>41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7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5"/>
      <c r="Q26" s="52">
        <f t="shared" si="0"/>
        <v>8</v>
      </c>
      <c r="R26" s="7"/>
      <c r="S26" s="6"/>
      <c r="T26" s="6">
        <f>SUM(Q26*0.2154)</f>
        <v>1.7232</v>
      </c>
      <c r="U26" s="53">
        <v>2</v>
      </c>
      <c r="V26" s="31"/>
    </row>
    <row r="27" spans="1:22" ht="23.25" customHeight="1">
      <c r="A27" s="51" t="s">
        <v>33</v>
      </c>
      <c r="B27" s="6">
        <v>2</v>
      </c>
      <c r="C27" s="6">
        <v>47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5"/>
      <c r="Q27" s="52">
        <f t="shared" si="0"/>
        <v>1</v>
      </c>
      <c r="R27" s="7"/>
      <c r="S27" s="6"/>
      <c r="T27" s="6">
        <f>SUM(Q27*0.2154)</f>
        <v>0.2154</v>
      </c>
      <c r="U27" s="53">
        <v>1</v>
      </c>
      <c r="V27" s="31"/>
    </row>
    <row r="28" spans="1:22" ht="23.25" customHeight="1">
      <c r="A28" s="51" t="s">
        <v>34</v>
      </c>
      <c r="B28" s="6">
        <v>2</v>
      </c>
      <c r="C28" s="6">
        <v>84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15"/>
      <c r="Q28" s="52">
        <f t="shared" si="0"/>
        <v>0</v>
      </c>
      <c r="R28" s="7"/>
      <c r="S28" s="6"/>
      <c r="T28" s="6">
        <f>SUM(Q28*0.2154)</f>
        <v>0</v>
      </c>
      <c r="U28" s="53">
        <v>0</v>
      </c>
      <c r="V28" s="31"/>
    </row>
    <row r="29" spans="1:22" ht="23.25" customHeight="1">
      <c r="A29" s="51" t="s">
        <v>35</v>
      </c>
      <c r="B29" s="6">
        <v>2</v>
      </c>
      <c r="C29" s="6">
        <v>24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3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5"/>
      <c r="Q29" s="52">
        <f t="shared" si="0"/>
        <v>3</v>
      </c>
      <c r="R29" s="7"/>
      <c r="S29" s="6"/>
      <c r="T29" s="6">
        <f>SUM(Q29*0.2154)</f>
        <v>0.6462</v>
      </c>
      <c r="U29" s="53">
        <v>1</v>
      </c>
      <c r="V29" s="31"/>
    </row>
    <row r="30" spans="1:22" ht="23.25" customHeight="1">
      <c r="A30" s="51" t="s">
        <v>36</v>
      </c>
      <c r="B30" s="6">
        <v>2</v>
      </c>
      <c r="C30" s="6">
        <v>37</v>
      </c>
      <c r="D30" s="6">
        <v>0</v>
      </c>
      <c r="E30" s="6">
        <v>0</v>
      </c>
      <c r="F30" s="6">
        <v>2</v>
      </c>
      <c r="G30" s="6">
        <v>0</v>
      </c>
      <c r="H30" s="6">
        <v>0</v>
      </c>
      <c r="I30" s="6">
        <v>0</v>
      </c>
      <c r="J30" s="6">
        <v>3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15"/>
      <c r="Q30" s="52">
        <f t="shared" si="0"/>
        <v>5</v>
      </c>
      <c r="R30" s="7"/>
      <c r="S30" s="6"/>
      <c r="T30" s="6">
        <f>SUM(Q30*0.2154)</f>
        <v>1.077</v>
      </c>
      <c r="U30" s="53">
        <v>1</v>
      </c>
      <c r="V30" s="31"/>
    </row>
    <row r="31" spans="1:22" ht="23.25" customHeight="1">
      <c r="A31" s="51" t="s">
        <v>37</v>
      </c>
      <c r="B31" s="6">
        <v>2</v>
      </c>
      <c r="C31" s="6">
        <v>22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15"/>
      <c r="Q31" s="52">
        <f t="shared" si="0"/>
        <v>0</v>
      </c>
      <c r="R31" s="7"/>
      <c r="S31" s="6"/>
      <c r="T31" s="6">
        <f>SUM(Q31*R102/100)</f>
        <v>0</v>
      </c>
      <c r="U31" s="53">
        <v>0</v>
      </c>
      <c r="V31" s="31"/>
    </row>
    <row r="32" spans="1:22" ht="23.25" customHeight="1">
      <c r="A32" s="51" t="s">
        <v>38</v>
      </c>
      <c r="B32" s="6">
        <v>2</v>
      </c>
      <c r="C32" s="6">
        <v>26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3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15"/>
      <c r="Q32" s="52">
        <f t="shared" si="0"/>
        <v>3</v>
      </c>
      <c r="R32" s="7"/>
      <c r="S32" s="6"/>
      <c r="T32" s="6">
        <f>SUM(Q32*0.2154)</f>
        <v>0.6462</v>
      </c>
      <c r="U32" s="53">
        <v>1</v>
      </c>
      <c r="V32" s="31"/>
    </row>
    <row r="33" spans="1:22" ht="23.25" customHeight="1">
      <c r="A33" s="51" t="s">
        <v>39</v>
      </c>
      <c r="B33" s="6">
        <v>2</v>
      </c>
      <c r="C33" s="6">
        <v>25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15"/>
      <c r="Q33" s="52">
        <f t="shared" si="0"/>
        <v>0</v>
      </c>
      <c r="R33" s="7"/>
      <c r="S33" s="6"/>
      <c r="T33" s="6">
        <f>SUM(Q33*0.2154)</f>
        <v>0</v>
      </c>
      <c r="U33" s="53">
        <v>0</v>
      </c>
      <c r="V33" s="31"/>
    </row>
    <row r="34" spans="1:22" ht="23.25" customHeight="1">
      <c r="A34" s="51" t="s">
        <v>40</v>
      </c>
      <c r="B34" s="6">
        <v>2</v>
      </c>
      <c r="C34" s="6">
        <v>57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15"/>
      <c r="Q34" s="52">
        <f t="shared" si="0"/>
        <v>0</v>
      </c>
      <c r="R34" s="7"/>
      <c r="S34" s="6"/>
      <c r="T34" s="6">
        <f>SUM(Q34*0.2154)</f>
        <v>0</v>
      </c>
      <c r="U34" s="53">
        <v>0</v>
      </c>
      <c r="V34" s="31"/>
    </row>
    <row r="35" spans="1:22" ht="23.25" customHeight="1">
      <c r="A35" s="51" t="s">
        <v>41</v>
      </c>
      <c r="B35" s="6">
        <v>2</v>
      </c>
      <c r="C35" s="6">
        <v>67</v>
      </c>
      <c r="D35" s="6">
        <v>0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6">
        <v>4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15"/>
      <c r="Q35" s="52">
        <f t="shared" si="0"/>
        <v>5</v>
      </c>
      <c r="R35" s="7"/>
      <c r="S35" s="6"/>
      <c r="T35" s="6">
        <f>SUM(Q35*0.2154)</f>
        <v>1.077</v>
      </c>
      <c r="U35" s="53">
        <v>1</v>
      </c>
      <c r="V35" s="31"/>
    </row>
    <row r="36" spans="1:22" ht="23.25" customHeight="1">
      <c r="A36" s="51" t="s">
        <v>42</v>
      </c>
      <c r="B36" s="6">
        <v>2</v>
      </c>
      <c r="C36" s="6">
        <v>58</v>
      </c>
      <c r="D36" s="6">
        <v>0</v>
      </c>
      <c r="E36" s="6">
        <v>0</v>
      </c>
      <c r="F36" s="6">
        <v>1</v>
      </c>
      <c r="G36" s="6">
        <v>0</v>
      </c>
      <c r="H36" s="6">
        <v>0</v>
      </c>
      <c r="I36" s="6">
        <v>0</v>
      </c>
      <c r="J36" s="6">
        <v>6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5"/>
      <c r="Q36" s="52">
        <f t="shared" si="0"/>
        <v>7</v>
      </c>
      <c r="R36" s="7"/>
      <c r="S36" s="6"/>
      <c r="T36" s="6">
        <f>SUM(Q36*0.2154)</f>
        <v>1.5078</v>
      </c>
      <c r="U36" s="53">
        <v>2</v>
      </c>
      <c r="V36" s="31"/>
    </row>
    <row r="37" spans="1:22" ht="23.25" customHeight="1">
      <c r="A37" s="51" t="s">
        <v>43</v>
      </c>
      <c r="B37" s="6">
        <v>2</v>
      </c>
      <c r="C37" s="6">
        <v>47</v>
      </c>
      <c r="D37" s="6">
        <v>0</v>
      </c>
      <c r="E37" s="6">
        <v>0</v>
      </c>
      <c r="F37" s="6">
        <v>3</v>
      </c>
      <c r="G37" s="6">
        <v>0</v>
      </c>
      <c r="H37" s="6">
        <v>1</v>
      </c>
      <c r="I37" s="6">
        <v>0</v>
      </c>
      <c r="J37" s="6">
        <v>9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5"/>
      <c r="Q37" s="52">
        <f t="shared" si="0"/>
        <v>13</v>
      </c>
      <c r="R37" s="7"/>
      <c r="S37" s="6"/>
      <c r="T37" s="6">
        <f>SUM(Q37*R108/100)</f>
        <v>0</v>
      </c>
      <c r="U37" s="53">
        <v>0</v>
      </c>
      <c r="V37" s="31"/>
    </row>
    <row r="38" spans="1:22" ht="24" customHeight="1" thickBot="1">
      <c r="A38" s="54" t="s">
        <v>44</v>
      </c>
      <c r="B38" s="55">
        <v>2</v>
      </c>
      <c r="C38" s="55">
        <v>17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6"/>
      <c r="Q38" s="57">
        <f t="shared" si="0"/>
        <v>0</v>
      </c>
      <c r="R38" s="58"/>
      <c r="S38" s="55"/>
      <c r="T38" s="55">
        <f>SUM(Q38*0.2154)</f>
        <v>0</v>
      </c>
      <c r="U38" s="59">
        <v>0</v>
      </c>
      <c r="V38" s="32"/>
    </row>
    <row r="39" spans="1:22" ht="24" customHeight="1">
      <c r="A39" s="6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0"/>
      <c r="R39" s="7"/>
      <c r="S39" s="7"/>
      <c r="T39" s="7"/>
      <c r="U39" s="13"/>
      <c r="V39" s="36"/>
    </row>
    <row r="40" spans="1:22" ht="24" customHeight="1">
      <c r="A40" s="6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0"/>
      <c r="R40" s="7"/>
      <c r="S40" s="7"/>
      <c r="T40" s="7"/>
      <c r="U40" s="13"/>
      <c r="V40" s="36"/>
    </row>
    <row r="41" spans="1:22" ht="195" customHeight="1" thickBot="1">
      <c r="A41" s="6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0"/>
      <c r="R41" s="7"/>
      <c r="S41" s="7"/>
      <c r="T41" s="7"/>
      <c r="U41" s="9"/>
      <c r="V41" s="36"/>
    </row>
    <row r="42" spans="1:22" ht="18" thickBot="1">
      <c r="A42" s="33" t="s">
        <v>87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/>
    </row>
    <row r="43" spans="1:22" ht="26.25" customHeight="1">
      <c r="A43" s="61" t="s">
        <v>45</v>
      </c>
      <c r="B43" s="8">
        <v>3</v>
      </c>
      <c r="C43" s="8">
        <v>90</v>
      </c>
      <c r="D43" s="8">
        <v>0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8">
        <v>4</v>
      </c>
      <c r="K43" s="8">
        <v>1</v>
      </c>
      <c r="L43" s="8">
        <v>0</v>
      </c>
      <c r="M43" s="8">
        <v>0</v>
      </c>
      <c r="N43" s="8">
        <v>0</v>
      </c>
      <c r="O43" s="8">
        <v>0</v>
      </c>
      <c r="P43" s="14"/>
      <c r="Q43" s="48">
        <f t="shared" si="0"/>
        <v>6</v>
      </c>
      <c r="R43" s="49"/>
      <c r="S43" s="47"/>
      <c r="T43" s="47">
        <f>SUM(Q43*0.2154)</f>
        <v>1.2924</v>
      </c>
      <c r="U43" s="50">
        <v>1</v>
      </c>
      <c r="V43" s="30">
        <f>SUM(U43:U58)</f>
        <v>18</v>
      </c>
    </row>
    <row r="44" spans="1:22" ht="23.25" customHeight="1">
      <c r="A44" s="51" t="s">
        <v>46</v>
      </c>
      <c r="B44" s="6">
        <v>3</v>
      </c>
      <c r="C44" s="6">
        <v>330</v>
      </c>
      <c r="D44" s="6">
        <v>0</v>
      </c>
      <c r="E44" s="6">
        <v>0</v>
      </c>
      <c r="F44" s="6">
        <v>4</v>
      </c>
      <c r="G44" s="6">
        <v>1</v>
      </c>
      <c r="H44" s="6">
        <v>3</v>
      </c>
      <c r="I44" s="6">
        <v>0</v>
      </c>
      <c r="J44" s="6">
        <v>11</v>
      </c>
      <c r="K44" s="6">
        <v>5</v>
      </c>
      <c r="L44" s="6">
        <v>1</v>
      </c>
      <c r="M44" s="6">
        <v>0</v>
      </c>
      <c r="N44" s="6">
        <v>0</v>
      </c>
      <c r="O44" s="6">
        <v>0</v>
      </c>
      <c r="P44" s="15"/>
      <c r="Q44" s="52">
        <f t="shared" si="0"/>
        <v>25</v>
      </c>
      <c r="R44" s="7"/>
      <c r="S44" s="6"/>
      <c r="T44" s="6">
        <f>SUM(Q44*0.2154)</f>
        <v>5.385</v>
      </c>
      <c r="U44" s="53">
        <v>5</v>
      </c>
      <c r="V44" s="31"/>
    </row>
    <row r="45" spans="1:22" ht="23.25" customHeight="1">
      <c r="A45" s="51" t="s">
        <v>47</v>
      </c>
      <c r="B45" s="6">
        <v>3</v>
      </c>
      <c r="C45" s="6">
        <v>32</v>
      </c>
      <c r="D45" s="6">
        <v>0</v>
      </c>
      <c r="E45" s="6">
        <v>0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15"/>
      <c r="Q45" s="52">
        <f t="shared" si="0"/>
        <v>1</v>
      </c>
      <c r="R45" s="7"/>
      <c r="S45" s="6"/>
      <c r="T45" s="6">
        <f>SUM(Q45*0.2154)</f>
        <v>0.2154</v>
      </c>
      <c r="U45" s="53">
        <v>1</v>
      </c>
      <c r="V45" s="31"/>
    </row>
    <row r="46" spans="1:22" ht="23.25" customHeight="1">
      <c r="A46" s="51" t="s">
        <v>48</v>
      </c>
      <c r="B46" s="6">
        <v>3</v>
      </c>
      <c r="C46" s="6">
        <v>48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6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15"/>
      <c r="Q46" s="52">
        <f t="shared" si="0"/>
        <v>7</v>
      </c>
      <c r="R46" s="7"/>
      <c r="S46" s="6"/>
      <c r="T46" s="6">
        <f>SUM(Q46*0.2154)</f>
        <v>1.5078</v>
      </c>
      <c r="U46" s="53">
        <v>2</v>
      </c>
      <c r="V46" s="31"/>
    </row>
    <row r="47" spans="1:22" ht="23.25" customHeight="1">
      <c r="A47" s="51" t="s">
        <v>49</v>
      </c>
      <c r="B47" s="6">
        <v>3</v>
      </c>
      <c r="C47" s="6">
        <v>49</v>
      </c>
      <c r="D47" s="6">
        <v>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4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15"/>
      <c r="Q47" s="52">
        <f t="shared" si="0"/>
        <v>5</v>
      </c>
      <c r="R47" s="7"/>
      <c r="S47" s="6"/>
      <c r="T47" s="6">
        <f>SUM(Q47*R114/100)</f>
        <v>0</v>
      </c>
      <c r="U47" s="53">
        <v>0</v>
      </c>
      <c r="V47" s="31"/>
    </row>
    <row r="48" spans="1:22" ht="23.25" customHeight="1">
      <c r="A48" s="51" t="s">
        <v>50</v>
      </c>
      <c r="B48" s="6">
        <v>3</v>
      </c>
      <c r="C48" s="6">
        <v>63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2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15"/>
      <c r="Q48" s="52">
        <f t="shared" si="0"/>
        <v>2</v>
      </c>
      <c r="R48" s="7"/>
      <c r="S48" s="6"/>
      <c r="T48" s="6">
        <f aca="true" t="shared" si="1" ref="T48:T70">SUM(Q48*0.2154)</f>
        <v>0.4308</v>
      </c>
      <c r="U48" s="53">
        <v>1</v>
      </c>
      <c r="V48" s="31"/>
    </row>
    <row r="49" spans="1:22" ht="23.25" customHeight="1">
      <c r="A49" s="51" t="s">
        <v>51</v>
      </c>
      <c r="B49" s="6">
        <v>3</v>
      </c>
      <c r="C49" s="6">
        <v>97</v>
      </c>
      <c r="D49" s="6">
        <v>0</v>
      </c>
      <c r="E49" s="6">
        <v>0</v>
      </c>
      <c r="F49" s="6">
        <v>0</v>
      </c>
      <c r="G49" s="6">
        <v>1</v>
      </c>
      <c r="H49" s="6">
        <v>0</v>
      </c>
      <c r="I49" s="6">
        <v>0</v>
      </c>
      <c r="J49" s="6">
        <v>9</v>
      </c>
      <c r="K49" s="6">
        <v>2</v>
      </c>
      <c r="L49" s="6">
        <v>0</v>
      </c>
      <c r="M49" s="6">
        <v>0</v>
      </c>
      <c r="N49" s="6">
        <v>0</v>
      </c>
      <c r="O49" s="6">
        <v>0</v>
      </c>
      <c r="P49" s="15"/>
      <c r="Q49" s="52">
        <f t="shared" si="0"/>
        <v>12</v>
      </c>
      <c r="R49" s="7"/>
      <c r="S49" s="6"/>
      <c r="T49" s="6">
        <f t="shared" si="1"/>
        <v>2.5848</v>
      </c>
      <c r="U49" s="53">
        <v>3</v>
      </c>
      <c r="V49" s="31"/>
    </row>
    <row r="50" spans="1:22" ht="23.25" customHeight="1">
      <c r="A50" s="51" t="s">
        <v>52</v>
      </c>
      <c r="B50" s="6">
        <v>3</v>
      </c>
      <c r="C50" s="6">
        <v>7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15"/>
      <c r="Q50" s="52">
        <f t="shared" si="0"/>
        <v>0</v>
      </c>
      <c r="R50" s="7"/>
      <c r="S50" s="6"/>
      <c r="T50" s="6">
        <f t="shared" si="1"/>
        <v>0</v>
      </c>
      <c r="U50" s="53">
        <v>0</v>
      </c>
      <c r="V50" s="31"/>
    </row>
    <row r="51" spans="1:22" ht="23.25" customHeight="1">
      <c r="A51" s="51" t="s">
        <v>53</v>
      </c>
      <c r="B51" s="6">
        <v>3</v>
      </c>
      <c r="C51" s="6">
        <v>77</v>
      </c>
      <c r="D51" s="6">
        <v>0</v>
      </c>
      <c r="E51" s="6">
        <v>0</v>
      </c>
      <c r="F51" s="6">
        <v>2</v>
      </c>
      <c r="G51" s="6">
        <v>0</v>
      </c>
      <c r="H51" s="6">
        <v>0</v>
      </c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15"/>
      <c r="Q51" s="52">
        <f t="shared" si="0"/>
        <v>3</v>
      </c>
      <c r="R51" s="7"/>
      <c r="S51" s="6"/>
      <c r="T51" s="6">
        <f t="shared" si="1"/>
        <v>0.6462</v>
      </c>
      <c r="U51" s="53">
        <v>1</v>
      </c>
      <c r="V51" s="31"/>
    </row>
    <row r="52" spans="1:22" ht="23.25" customHeight="1">
      <c r="A52" s="51" t="s">
        <v>54</v>
      </c>
      <c r="B52" s="6">
        <v>3</v>
      </c>
      <c r="C52" s="6">
        <v>38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15"/>
      <c r="Q52" s="52">
        <f t="shared" si="0"/>
        <v>2</v>
      </c>
      <c r="R52" s="7"/>
      <c r="S52" s="6"/>
      <c r="T52" s="6">
        <f t="shared" si="1"/>
        <v>0.4308</v>
      </c>
      <c r="U52" s="53">
        <v>1</v>
      </c>
      <c r="V52" s="31"/>
    </row>
    <row r="53" spans="1:22" ht="23.25" customHeight="1">
      <c r="A53" s="51" t="s">
        <v>55</v>
      </c>
      <c r="B53" s="6">
        <v>3</v>
      </c>
      <c r="C53" s="6">
        <v>33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2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15"/>
      <c r="Q53" s="52">
        <f t="shared" si="0"/>
        <v>2</v>
      </c>
      <c r="R53" s="7"/>
      <c r="S53" s="6"/>
      <c r="T53" s="6">
        <f t="shared" si="1"/>
        <v>0.4308</v>
      </c>
      <c r="U53" s="53">
        <v>1</v>
      </c>
      <c r="V53" s="31"/>
    </row>
    <row r="54" spans="1:22" ht="23.25" customHeight="1">
      <c r="A54" s="51" t="s">
        <v>56</v>
      </c>
      <c r="B54" s="6">
        <v>3</v>
      </c>
      <c r="C54" s="6">
        <v>27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15"/>
      <c r="Q54" s="52">
        <f t="shared" si="0"/>
        <v>0</v>
      </c>
      <c r="R54" s="7"/>
      <c r="S54" s="6"/>
      <c r="T54" s="6">
        <f t="shared" si="1"/>
        <v>0</v>
      </c>
      <c r="U54" s="53">
        <v>0</v>
      </c>
      <c r="V54" s="31"/>
    </row>
    <row r="55" spans="1:22" ht="23.25" customHeight="1">
      <c r="A55" s="51" t="s">
        <v>57</v>
      </c>
      <c r="B55" s="6">
        <v>3</v>
      </c>
      <c r="C55" s="6">
        <v>23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15"/>
      <c r="Q55" s="52">
        <f t="shared" si="0"/>
        <v>0</v>
      </c>
      <c r="R55" s="7"/>
      <c r="S55" s="6"/>
      <c r="T55" s="6">
        <f t="shared" si="1"/>
        <v>0</v>
      </c>
      <c r="U55" s="53">
        <v>0</v>
      </c>
      <c r="V55" s="31"/>
    </row>
    <row r="56" spans="1:22" ht="23.25" customHeight="1">
      <c r="A56" s="51" t="s">
        <v>58</v>
      </c>
      <c r="B56" s="6">
        <v>3</v>
      </c>
      <c r="C56" s="6">
        <v>24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15"/>
      <c r="Q56" s="52">
        <f t="shared" si="0"/>
        <v>0</v>
      </c>
      <c r="R56" s="7"/>
      <c r="S56" s="6"/>
      <c r="T56" s="6">
        <f t="shared" si="1"/>
        <v>0</v>
      </c>
      <c r="U56" s="53">
        <v>0</v>
      </c>
      <c r="V56" s="31"/>
    </row>
    <row r="57" spans="1:22" ht="23.25" customHeight="1">
      <c r="A57" s="51" t="s">
        <v>59</v>
      </c>
      <c r="B57" s="6">
        <v>3</v>
      </c>
      <c r="C57" s="6">
        <v>34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2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15"/>
      <c r="Q57" s="52">
        <f t="shared" si="0"/>
        <v>2</v>
      </c>
      <c r="R57" s="7"/>
      <c r="S57" s="6"/>
      <c r="T57" s="6">
        <f t="shared" si="1"/>
        <v>0.4308</v>
      </c>
      <c r="U57" s="53">
        <v>1</v>
      </c>
      <c r="V57" s="31"/>
    </row>
    <row r="58" spans="1:22" ht="24" customHeight="1" thickBot="1">
      <c r="A58" s="54" t="s">
        <v>60</v>
      </c>
      <c r="B58" s="55">
        <v>3</v>
      </c>
      <c r="C58" s="55">
        <v>34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4</v>
      </c>
      <c r="K58" s="55">
        <v>1</v>
      </c>
      <c r="L58" s="55">
        <v>0</v>
      </c>
      <c r="M58" s="55">
        <v>0</v>
      </c>
      <c r="N58" s="55">
        <v>0</v>
      </c>
      <c r="O58" s="55">
        <v>0</v>
      </c>
      <c r="P58" s="56"/>
      <c r="Q58" s="57">
        <f t="shared" si="0"/>
        <v>5</v>
      </c>
      <c r="R58" s="58"/>
      <c r="S58" s="55"/>
      <c r="T58" s="55">
        <f t="shared" si="1"/>
        <v>1.077</v>
      </c>
      <c r="U58" s="59">
        <v>1</v>
      </c>
      <c r="V58" s="32"/>
    </row>
    <row r="59" spans="1:22" ht="24" thickBot="1">
      <c r="A59" s="6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0"/>
      <c r="R59" s="7"/>
      <c r="S59" s="7"/>
      <c r="T59" s="7"/>
      <c r="U59" s="9"/>
      <c r="V59" s="36"/>
    </row>
    <row r="60" spans="1:22" ht="23.25" customHeight="1" thickBot="1">
      <c r="A60" s="42" t="s">
        <v>88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1"/>
    </row>
    <row r="61" spans="1:22" ht="18">
      <c r="A61" s="46" t="s">
        <v>61</v>
      </c>
      <c r="B61" s="47">
        <v>4</v>
      </c>
      <c r="C61" s="47">
        <v>109</v>
      </c>
      <c r="D61" s="47">
        <v>0</v>
      </c>
      <c r="E61" s="47">
        <v>0</v>
      </c>
      <c r="F61" s="47">
        <v>0</v>
      </c>
      <c r="G61" s="47">
        <v>0</v>
      </c>
      <c r="H61" s="47">
        <v>7</v>
      </c>
      <c r="I61" s="47">
        <v>6</v>
      </c>
      <c r="J61" s="47">
        <v>16</v>
      </c>
      <c r="K61" s="47">
        <v>5</v>
      </c>
      <c r="L61" s="47">
        <v>0</v>
      </c>
      <c r="M61" s="47">
        <v>0</v>
      </c>
      <c r="N61" s="47">
        <v>0</v>
      </c>
      <c r="O61" s="47">
        <v>0</v>
      </c>
      <c r="P61" s="47"/>
      <c r="Q61" s="62">
        <f t="shared" si="0"/>
        <v>34</v>
      </c>
      <c r="R61" s="49"/>
      <c r="S61" s="47"/>
      <c r="T61" s="47">
        <f t="shared" si="1"/>
        <v>7.3236</v>
      </c>
      <c r="U61" s="63">
        <v>7</v>
      </c>
      <c r="V61" s="17">
        <f>SUM(U61:U77)</f>
        <v>17</v>
      </c>
    </row>
    <row r="62" spans="1:22" ht="23.25" customHeight="1">
      <c r="A62" s="51" t="s">
        <v>62</v>
      </c>
      <c r="B62" s="6">
        <v>4</v>
      </c>
      <c r="C62" s="6">
        <v>35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1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/>
      <c r="Q62" s="2">
        <f t="shared" si="0"/>
        <v>1</v>
      </c>
      <c r="R62" s="7"/>
      <c r="S62" s="6"/>
      <c r="T62" s="6">
        <f t="shared" si="1"/>
        <v>0.2154</v>
      </c>
      <c r="U62" s="64">
        <v>1</v>
      </c>
      <c r="V62" s="18"/>
    </row>
    <row r="63" spans="1:22" ht="23.25" customHeight="1">
      <c r="A63" s="51" t="s">
        <v>63</v>
      </c>
      <c r="B63" s="6">
        <v>4</v>
      </c>
      <c r="C63" s="6">
        <v>13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/>
      <c r="Q63" s="2">
        <f t="shared" si="0"/>
        <v>0</v>
      </c>
      <c r="R63" s="7"/>
      <c r="S63" s="6"/>
      <c r="T63" s="6">
        <f t="shared" si="1"/>
        <v>0</v>
      </c>
      <c r="U63" s="64">
        <v>0</v>
      </c>
      <c r="V63" s="18"/>
    </row>
    <row r="64" spans="1:22" ht="23.25" customHeight="1">
      <c r="A64" s="51" t="s">
        <v>64</v>
      </c>
      <c r="B64" s="6">
        <v>4</v>
      </c>
      <c r="C64" s="6">
        <v>91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3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/>
      <c r="Q64" s="2">
        <f t="shared" si="0"/>
        <v>3</v>
      </c>
      <c r="R64" s="7"/>
      <c r="S64" s="6"/>
      <c r="T64" s="6">
        <f t="shared" si="1"/>
        <v>0.6462</v>
      </c>
      <c r="U64" s="64">
        <v>1</v>
      </c>
      <c r="V64" s="18"/>
    </row>
    <row r="65" spans="1:22" ht="23.25" customHeight="1">
      <c r="A65" s="51" t="s">
        <v>65</v>
      </c>
      <c r="B65" s="6">
        <v>4</v>
      </c>
      <c r="C65" s="6">
        <v>31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/>
      <c r="Q65" s="2">
        <f t="shared" si="0"/>
        <v>0</v>
      </c>
      <c r="R65" s="7"/>
      <c r="S65" s="6"/>
      <c r="T65" s="6">
        <f t="shared" si="1"/>
        <v>0</v>
      </c>
      <c r="U65" s="64">
        <v>0</v>
      </c>
      <c r="V65" s="18"/>
    </row>
    <row r="66" spans="1:22" ht="23.25" customHeight="1">
      <c r="A66" s="51" t="s">
        <v>66</v>
      </c>
      <c r="B66" s="6">
        <v>4</v>
      </c>
      <c r="C66" s="6">
        <v>26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3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/>
      <c r="Q66" s="2">
        <f t="shared" si="0"/>
        <v>3</v>
      </c>
      <c r="R66" s="7"/>
      <c r="S66" s="6"/>
      <c r="T66" s="6">
        <f t="shared" si="1"/>
        <v>0.6462</v>
      </c>
      <c r="U66" s="64">
        <v>1</v>
      </c>
      <c r="V66" s="18"/>
    </row>
    <row r="67" spans="1:22" ht="23.25" customHeight="1">
      <c r="A67" s="51" t="s">
        <v>67</v>
      </c>
      <c r="B67" s="6">
        <v>4</v>
      </c>
      <c r="C67" s="6">
        <v>28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/>
      <c r="Q67" s="2">
        <f t="shared" si="0"/>
        <v>0</v>
      </c>
      <c r="R67" s="7"/>
      <c r="S67" s="6"/>
      <c r="T67" s="6">
        <f t="shared" si="1"/>
        <v>0</v>
      </c>
      <c r="U67" s="64">
        <v>0</v>
      </c>
      <c r="V67" s="18"/>
    </row>
    <row r="68" spans="1:22" ht="23.25" customHeight="1">
      <c r="A68" s="51" t="s">
        <v>68</v>
      </c>
      <c r="B68" s="6">
        <v>4</v>
      </c>
      <c r="C68" s="6">
        <v>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/>
      <c r="Q68" s="2">
        <f t="shared" si="0"/>
        <v>0</v>
      </c>
      <c r="R68" s="7"/>
      <c r="S68" s="6"/>
      <c r="T68" s="6">
        <f t="shared" si="1"/>
        <v>0</v>
      </c>
      <c r="U68" s="64">
        <v>0</v>
      </c>
      <c r="V68" s="18"/>
    </row>
    <row r="69" spans="1:22" ht="23.25" customHeight="1">
      <c r="A69" s="51" t="s">
        <v>69</v>
      </c>
      <c r="B69" s="6">
        <v>4</v>
      </c>
      <c r="C69" s="6">
        <v>80</v>
      </c>
      <c r="D69" s="6">
        <v>0</v>
      </c>
      <c r="E69" s="6">
        <v>0</v>
      </c>
      <c r="F69" s="6">
        <v>1</v>
      </c>
      <c r="G69" s="6">
        <v>0</v>
      </c>
      <c r="H69" s="6">
        <v>0</v>
      </c>
      <c r="I69" s="6">
        <v>0</v>
      </c>
      <c r="J69" s="6">
        <v>5</v>
      </c>
      <c r="K69" s="6">
        <v>1</v>
      </c>
      <c r="L69" s="6">
        <v>0</v>
      </c>
      <c r="M69" s="6">
        <v>0</v>
      </c>
      <c r="N69" s="6">
        <v>0</v>
      </c>
      <c r="O69" s="6">
        <v>0</v>
      </c>
      <c r="P69" s="6"/>
      <c r="Q69" s="2">
        <f t="shared" si="0"/>
        <v>7</v>
      </c>
      <c r="R69" s="7"/>
      <c r="S69" s="6"/>
      <c r="T69" s="6">
        <f t="shared" si="1"/>
        <v>1.5078</v>
      </c>
      <c r="U69" s="64">
        <v>2</v>
      </c>
      <c r="V69" s="18"/>
    </row>
    <row r="70" spans="1:22" ht="23.25" customHeight="1">
      <c r="A70" s="51" t="s">
        <v>70</v>
      </c>
      <c r="B70" s="6">
        <v>4</v>
      </c>
      <c r="C70" s="6">
        <v>24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/>
      <c r="Q70" s="2">
        <f t="shared" si="0"/>
        <v>0</v>
      </c>
      <c r="R70" s="7"/>
      <c r="S70" s="6"/>
      <c r="T70" s="6">
        <f t="shared" si="1"/>
        <v>0</v>
      </c>
      <c r="U70" s="64">
        <v>0</v>
      </c>
      <c r="V70" s="18"/>
    </row>
    <row r="71" spans="1:22" ht="23.25" customHeight="1">
      <c r="A71" s="51" t="s">
        <v>71</v>
      </c>
      <c r="B71" s="6">
        <v>4</v>
      </c>
      <c r="C71" s="6">
        <v>51</v>
      </c>
      <c r="D71" s="6">
        <v>0</v>
      </c>
      <c r="E71" s="6">
        <v>0</v>
      </c>
      <c r="F71" s="6">
        <v>1</v>
      </c>
      <c r="G71" s="6">
        <v>0</v>
      </c>
      <c r="H71" s="6">
        <v>0</v>
      </c>
      <c r="I71" s="6">
        <v>0</v>
      </c>
      <c r="J71" s="6">
        <v>5</v>
      </c>
      <c r="K71" s="6">
        <v>1</v>
      </c>
      <c r="L71" s="6">
        <v>0</v>
      </c>
      <c r="M71" s="6">
        <v>0</v>
      </c>
      <c r="N71" s="6">
        <v>0</v>
      </c>
      <c r="O71" s="6">
        <v>0</v>
      </c>
      <c r="P71" s="6"/>
      <c r="Q71" s="2">
        <f t="shared" si="0"/>
        <v>7</v>
      </c>
      <c r="R71" s="7"/>
      <c r="S71" s="6"/>
      <c r="T71" s="6">
        <f>SUM(Q71*0.2154)</f>
        <v>1.5078</v>
      </c>
      <c r="U71" s="64">
        <v>2</v>
      </c>
      <c r="V71" s="18"/>
    </row>
    <row r="72" spans="1:22" ht="23.25" customHeight="1">
      <c r="A72" s="51" t="s">
        <v>72</v>
      </c>
      <c r="B72" s="6">
        <v>4</v>
      </c>
      <c r="C72" s="6">
        <v>65</v>
      </c>
      <c r="D72" s="6">
        <v>0</v>
      </c>
      <c r="E72" s="6">
        <v>0</v>
      </c>
      <c r="F72" s="6">
        <v>2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/>
      <c r="Q72" s="2">
        <f t="shared" si="0"/>
        <v>3</v>
      </c>
      <c r="R72" s="7"/>
      <c r="S72" s="6"/>
      <c r="T72" s="6">
        <f>SUM(Q72*0.2154)</f>
        <v>0.6462</v>
      </c>
      <c r="U72" s="64">
        <v>1</v>
      </c>
      <c r="V72" s="18"/>
    </row>
    <row r="73" spans="1:22" ht="23.25" customHeight="1">
      <c r="A73" s="51" t="s">
        <v>73</v>
      </c>
      <c r="B73" s="6">
        <v>4</v>
      </c>
      <c r="C73" s="6">
        <v>43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/>
      <c r="Q73" s="2">
        <f t="shared" si="0"/>
        <v>0</v>
      </c>
      <c r="R73" s="7"/>
      <c r="S73" s="6"/>
      <c r="T73" s="6">
        <f>SUM(Q73*R138/100)</f>
        <v>0</v>
      </c>
      <c r="U73" s="64">
        <v>0</v>
      </c>
      <c r="V73" s="18"/>
    </row>
    <row r="74" spans="1:22" ht="23.25" customHeight="1">
      <c r="A74" s="51" t="s">
        <v>74</v>
      </c>
      <c r="B74" s="6">
        <v>4</v>
      </c>
      <c r="C74" s="6">
        <v>46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/>
      <c r="Q74" s="2">
        <f t="shared" si="0"/>
        <v>0</v>
      </c>
      <c r="R74" s="7"/>
      <c r="S74" s="6"/>
      <c r="T74" s="6">
        <f>SUM(Q74*0.2154)</f>
        <v>0</v>
      </c>
      <c r="U74" s="64">
        <v>0</v>
      </c>
      <c r="V74" s="18"/>
    </row>
    <row r="75" spans="1:22" ht="23.25" customHeight="1">
      <c r="A75" s="51" t="s">
        <v>75</v>
      </c>
      <c r="B75" s="6">
        <v>4</v>
      </c>
      <c r="C75" s="6">
        <v>16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/>
      <c r="Q75" s="2">
        <f t="shared" si="0"/>
        <v>0</v>
      </c>
      <c r="R75" s="7"/>
      <c r="S75" s="6"/>
      <c r="T75" s="6">
        <f>SUM(Q75*0.2154)</f>
        <v>0</v>
      </c>
      <c r="U75" s="64">
        <v>0</v>
      </c>
      <c r="V75" s="18"/>
    </row>
    <row r="76" spans="1:22" ht="23.25" customHeight="1">
      <c r="A76" s="51" t="s">
        <v>76</v>
      </c>
      <c r="B76" s="6">
        <v>4</v>
      </c>
      <c r="C76" s="6">
        <v>24</v>
      </c>
      <c r="D76" s="6">
        <v>0</v>
      </c>
      <c r="E76" s="6">
        <v>0</v>
      </c>
      <c r="F76" s="6">
        <v>2</v>
      </c>
      <c r="G76" s="6">
        <v>0</v>
      </c>
      <c r="H76" s="6">
        <v>0</v>
      </c>
      <c r="I76" s="6">
        <v>0</v>
      </c>
      <c r="J76" s="6">
        <v>6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/>
      <c r="Q76" s="2">
        <f t="shared" si="0"/>
        <v>8</v>
      </c>
      <c r="R76" s="7"/>
      <c r="S76" s="6"/>
      <c r="T76" s="6">
        <f>SUM(Q76*0.2154)</f>
        <v>1.7232</v>
      </c>
      <c r="U76" s="64">
        <v>2</v>
      </c>
      <c r="V76" s="18"/>
    </row>
    <row r="77" spans="1:22" ht="24" customHeight="1" thickBot="1">
      <c r="A77" s="54" t="s">
        <v>77</v>
      </c>
      <c r="B77" s="55">
        <v>4</v>
      </c>
      <c r="C77" s="55">
        <v>47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/>
      <c r="Q77" s="65">
        <f t="shared" si="0"/>
        <v>0</v>
      </c>
      <c r="R77" s="58"/>
      <c r="S77" s="55"/>
      <c r="T77" s="55">
        <f>SUM(Q77*0.2154)</f>
        <v>0</v>
      </c>
      <c r="U77" s="66">
        <v>0</v>
      </c>
      <c r="V77" s="19"/>
    </row>
    <row r="78" spans="1:22" ht="23.25">
      <c r="A78" s="67" t="s">
        <v>78</v>
      </c>
      <c r="B78" s="8"/>
      <c r="C78" s="8">
        <v>3223</v>
      </c>
      <c r="D78" s="8">
        <v>4</v>
      </c>
      <c r="E78" s="8">
        <v>0</v>
      </c>
      <c r="F78" s="8">
        <v>37</v>
      </c>
      <c r="G78" s="8">
        <v>4</v>
      </c>
      <c r="H78" s="8">
        <v>24</v>
      </c>
      <c r="I78" s="8">
        <v>8</v>
      </c>
      <c r="J78" s="8">
        <v>188</v>
      </c>
      <c r="K78" s="8">
        <v>29</v>
      </c>
      <c r="L78" s="8">
        <v>2</v>
      </c>
      <c r="M78" s="8">
        <v>0</v>
      </c>
      <c r="N78" s="8">
        <v>1</v>
      </c>
      <c r="O78" s="8">
        <v>0</v>
      </c>
      <c r="P78" s="8"/>
      <c r="Q78" s="68">
        <f>SUM(D78:O78)</f>
        <v>297</v>
      </c>
      <c r="S78" s="8">
        <v>64</v>
      </c>
      <c r="T78" s="8">
        <f>SUM(Q78*0.2154)</f>
        <v>63.973800000000004</v>
      </c>
      <c r="U78" s="69"/>
      <c r="V78" s="70">
        <f>SUM(V61+V43+V5+V22)</f>
        <v>71</v>
      </c>
    </row>
  </sheetData>
  <sheetProtection/>
  <mergeCells count="9">
    <mergeCell ref="B60:V60"/>
    <mergeCell ref="V43:V58"/>
    <mergeCell ref="V61:V77"/>
    <mergeCell ref="V5:V19"/>
    <mergeCell ref="A3:U3"/>
    <mergeCell ref="B21:V21"/>
    <mergeCell ref="V22:V38"/>
    <mergeCell ref="B42:V42"/>
    <mergeCell ref="A1:C1"/>
  </mergeCells>
  <printOptions horizontalCentered="1" verticalCentered="1"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PAUL</dc:creator>
  <cp:keywords/>
  <dc:description/>
  <cp:lastModifiedBy>i3pc2</cp:lastModifiedBy>
  <cp:lastPrinted>2015-02-13T18:07:14Z</cp:lastPrinted>
  <dcterms:created xsi:type="dcterms:W3CDTF">2015-01-21T19:38:38Z</dcterms:created>
  <dcterms:modified xsi:type="dcterms:W3CDTF">2015-02-13T18:10:39Z</dcterms:modified>
  <cp:category/>
  <cp:version/>
  <cp:contentType/>
  <cp:contentStatus/>
</cp:coreProperties>
</file>