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6"/>
  </bookViews>
  <sheets>
    <sheet name="clas div 1+2+3" sheetId="1" r:id="rId1"/>
    <sheet name="DIVISION 1 " sheetId="2" r:id="rId2"/>
    <sheet name="DIVISION 2 A " sheetId="3" r:id="rId3"/>
    <sheet name="DIVISION 2 B " sheetId="4" r:id="rId4"/>
    <sheet name="DIVISION 3 A" sheetId="5" r:id="rId5"/>
    <sheet name="DIVISION 3 B " sheetId="6" r:id="rId6"/>
    <sheet name="DIVISION 3 C" sheetId="7" r:id="rId7"/>
    <sheet name="DIVISION 3 D" sheetId="8" r:id="rId8"/>
    <sheet name="Feuil1" sheetId="9" r:id="rId9"/>
  </sheets>
  <definedNames>
    <definedName name="_xlnm.Print_Area" localSheetId="1">'DIVISION 1 '!$A$3:$N$38</definedName>
    <definedName name="_xlnm.Print_Area" localSheetId="2">'DIVISION 2 A '!$A$3:$N$40</definedName>
    <definedName name="_xlnm.Print_Area" localSheetId="3">'DIVISION 2 B '!$A$3:$N$40</definedName>
  </definedNames>
  <calcPr fullCalcOnLoad="1"/>
</workbook>
</file>

<file path=xl/sharedStrings.xml><?xml version="1.0" encoding="utf-8"?>
<sst xmlns="http://schemas.openxmlformats.org/spreadsheetml/2006/main" count="775" uniqueCount="211">
  <si>
    <t xml:space="preserve">CLASSEMENT GENERAL CDC 1 </t>
  </si>
  <si>
    <t xml:space="preserve">CLASST. </t>
  </si>
  <si>
    <t>EQUIPES</t>
  </si>
  <si>
    <t>joué</t>
  </si>
  <si>
    <t>Points</t>
  </si>
  <si>
    <t>Gagné</t>
  </si>
  <si>
    <t>Nul</t>
  </si>
  <si>
    <t>Défaite</t>
  </si>
  <si>
    <t>Points P</t>
  </si>
  <si>
    <t>Points C</t>
  </si>
  <si>
    <t>Différence</t>
  </si>
  <si>
    <t>SANXAY 1</t>
  </si>
  <si>
    <t>BUXEROLLES 1</t>
  </si>
  <si>
    <t>BONNES 1</t>
  </si>
  <si>
    <t>BOURESSE 1</t>
  </si>
  <si>
    <t>JAUNAY CLAN 3</t>
  </si>
  <si>
    <t>NAINTRE 1</t>
  </si>
  <si>
    <t>NOUAILLE 1</t>
  </si>
  <si>
    <t>ST. SAVIN 1</t>
  </si>
  <si>
    <t>ROUILLE 1</t>
  </si>
  <si>
    <t>PAIZAY 1</t>
  </si>
  <si>
    <t>CLASSEMENT GENERAL CDC 2</t>
  </si>
  <si>
    <t>VOUILLE 2</t>
  </si>
  <si>
    <t>MIREBEAU 2</t>
  </si>
  <si>
    <t>BEAUMONT 1</t>
  </si>
  <si>
    <t>JAUNAY CLAN 5</t>
  </si>
  <si>
    <t>MONTMIDI 1</t>
  </si>
  <si>
    <t>INGRANDES 2</t>
  </si>
  <si>
    <t>CENON 1</t>
  </si>
  <si>
    <t>TARGE 1</t>
  </si>
  <si>
    <t>SCORBE 2</t>
  </si>
  <si>
    <t>SANXAY 2</t>
  </si>
  <si>
    <t xml:space="preserve">CLASSEMENT GENERAL CDC 2 </t>
  </si>
  <si>
    <t>CHAUVIGNY 1</t>
  </si>
  <si>
    <t>NEUVILLE 1</t>
  </si>
  <si>
    <t>VOUILLE 3</t>
  </si>
  <si>
    <t>ISLE JOURDAIN 1</t>
  </si>
  <si>
    <t>VIVONNE 1</t>
  </si>
  <si>
    <t>LUSSAC 1</t>
  </si>
  <si>
    <t>ROCHE PREMARIES 1</t>
  </si>
  <si>
    <t>ASPTT 1</t>
  </si>
  <si>
    <t>CIVRAY 1</t>
  </si>
  <si>
    <t>JAUNAY CLAN 4</t>
  </si>
  <si>
    <t xml:space="preserve">CLASSEMENT GENERAL CDC 3 </t>
  </si>
  <si>
    <t xml:space="preserve"> </t>
  </si>
  <si>
    <t>ANTRAN 1</t>
  </si>
  <si>
    <t>ANGLIERS 1</t>
  </si>
  <si>
    <t>MIREBEAU 4</t>
  </si>
  <si>
    <t>BIGNOUX 1</t>
  </si>
  <si>
    <t>CISSE 1</t>
  </si>
  <si>
    <t>SCORBE 3</t>
  </si>
  <si>
    <t>CHATELLERAULT 1</t>
  </si>
  <si>
    <t>TARGE 2</t>
  </si>
  <si>
    <t>CENON 2</t>
  </si>
  <si>
    <t>BIGNOUX 2</t>
  </si>
  <si>
    <t>BONNES 2</t>
  </si>
  <si>
    <t>NEUVILLE 2</t>
  </si>
  <si>
    <t>LA TRIMOUILLE 1</t>
  </si>
  <si>
    <t>ST. SAVIN 2</t>
  </si>
  <si>
    <t>BUXEROLLES 2</t>
  </si>
  <si>
    <t>LUSSAC 2</t>
  </si>
  <si>
    <t>SMARVES 1</t>
  </si>
  <si>
    <t>MIREBEAU 5</t>
  </si>
  <si>
    <t>CLASSEMENT GENERAL CDC 3</t>
  </si>
  <si>
    <t>MIREBEAU 3</t>
  </si>
  <si>
    <t>COUHE 1</t>
  </si>
  <si>
    <t>VIVONNE 2</t>
  </si>
  <si>
    <t>FONTAINE 2</t>
  </si>
  <si>
    <t>BIGNOUX 3</t>
  </si>
  <si>
    <t>NOUAILLE 2</t>
  </si>
  <si>
    <t>PAIZAY 2</t>
  </si>
  <si>
    <t>BUXEROLLES 3</t>
  </si>
  <si>
    <t>VOUILLE 4</t>
  </si>
  <si>
    <t>Pt</t>
  </si>
  <si>
    <t>TPt</t>
  </si>
  <si>
    <t>T+/-</t>
  </si>
  <si>
    <t>+-</t>
  </si>
  <si>
    <t>Equipe 1</t>
  </si>
  <si>
    <t>Classement</t>
  </si>
  <si>
    <t>Pts</t>
  </si>
  <si>
    <t>+/-</t>
  </si>
  <si>
    <t>Equipe 10 ou exempt</t>
  </si>
  <si>
    <t>Equipe 2</t>
  </si>
  <si>
    <t>Equipe 3</t>
  </si>
  <si>
    <t>Rappel:</t>
  </si>
  <si>
    <t>Equipe 4</t>
  </si>
  <si>
    <t>Seules les Cases Blanches</t>
  </si>
  <si>
    <t>Equipe 5</t>
  </si>
  <si>
    <t>sont à remplir</t>
  </si>
  <si>
    <t>Equipe 6</t>
  </si>
  <si>
    <t>Equipe 7</t>
  </si>
  <si>
    <t>Equipe 8</t>
  </si>
  <si>
    <t>Equipe 9</t>
  </si>
  <si>
    <t>1) Remplir la liste des Clubs composant le Groupe (Colonne B1 à B14)</t>
  </si>
  <si>
    <t>2) Le calendrier se fait automatiquement</t>
  </si>
  <si>
    <t>3) Pour chaque rencontre: mettre uniquemment le score de la premiere équipe (Case Blanche,la rouge sera remplie automatiquement)</t>
  </si>
  <si>
    <t>4) Le score de l'adversaire se mettra automatiquement</t>
  </si>
  <si>
    <t>Essayez : Tapez 32 ici</t>
  </si>
  <si>
    <t>Exemple:</t>
  </si>
  <si>
    <t>L' équipe 1 Gagne par 32 à 4 : il faut mettre 32 pour le score de L'équipe 1 contre l'équipe 2 (4 sera automatique)</t>
  </si>
  <si>
    <t>Essayez : Tapez 17 ici</t>
  </si>
  <si>
    <t>L' équipe 4 Gagne par 19 à 17 : il faut mettre 17 pour le score de L'équipe 3 contre l'équipe 2 (19  sera automatique)</t>
  </si>
  <si>
    <t>5) Pour le Forfait : Mettre F si Premiere equipe Forfait sinon mettre G</t>
  </si>
  <si>
    <t>Essayez : Tapez un F ici</t>
  </si>
  <si>
    <t>f</t>
  </si>
  <si>
    <t>G</t>
  </si>
  <si>
    <t>L' équipe 1 est forfait : il faut mettre un F pour le score de L'équipe 1 contre l'équipe 2 (G est automatique)</t>
  </si>
  <si>
    <t>Essayez : Tapez un G ici</t>
  </si>
  <si>
    <t>L' équipe 4 est forfait : il faut mettre un G pour le score de L'équipe 3 contre l'équipe 4 (F est automatique)</t>
  </si>
  <si>
    <t>En cas de Forfait : le score attribué est 19 à 0</t>
  </si>
  <si>
    <t>Ne pas oublier d'appuyer sur le bouton Maj Classement sous le Classement</t>
  </si>
  <si>
    <t>CENION 1</t>
  </si>
  <si>
    <t xml:space="preserve">CHAMPIONNAT DES CLUBS DIVISION CDC 2 POULE A </t>
  </si>
  <si>
    <t xml:space="preserve">CHAMPIONNAT DES CLUBS DIVISION 2 POULE B </t>
  </si>
  <si>
    <t>INGRANDES 3</t>
  </si>
  <si>
    <t>GENCAY 1</t>
  </si>
  <si>
    <t xml:space="preserve">                                         </t>
  </si>
  <si>
    <t>POULE C  8° journée</t>
  </si>
  <si>
    <t>POULE B    9 ° journée</t>
  </si>
  <si>
    <t xml:space="preserve">      9° journée</t>
  </si>
  <si>
    <t>POULE A    9 ° journée</t>
  </si>
  <si>
    <t>poule A       9° journée</t>
  </si>
  <si>
    <t>poule B     9° journée</t>
  </si>
  <si>
    <t>JAUNAY CLAN 2</t>
  </si>
  <si>
    <t xml:space="preserve">NAINTRE 1 </t>
  </si>
  <si>
    <t>LOUDUN 1</t>
  </si>
  <si>
    <t>2e Journée, DIMANCHE 18 MAI à PAIZAY</t>
  </si>
  <si>
    <t xml:space="preserve">3e Journée, DIMANCHE 22 JUIN à BOURESSE                                    </t>
  </si>
  <si>
    <t>4e Journée, DIMANCHE 22 JUIN à BOURESSE</t>
  </si>
  <si>
    <t>5° journée, SAMEDI 05 JUILLET à ST. SAVIN</t>
  </si>
  <si>
    <t>6° Journée, SAMEDI 05 JUILLET à ST. SAVIN</t>
  </si>
  <si>
    <t>7° journée, SAMEDI 30 AOUT à BONNES</t>
  </si>
  <si>
    <t>8e Journée , SAMEDI 30 AOUT à BONNES</t>
  </si>
  <si>
    <t>9 Journée, SAMEDI 04 OCTOBRE à BUXEROLLES</t>
  </si>
  <si>
    <t xml:space="preserve">CHAMPIONNAT DES CLUBS  - SAISON 2014 - CDC 1 </t>
  </si>
  <si>
    <t xml:space="preserve"> 1er Journée, DIMANCHE 18 MAI  à PAIZAY</t>
  </si>
  <si>
    <t>SAISON 2014</t>
  </si>
  <si>
    <t xml:space="preserve">ANTRAN 1 </t>
  </si>
  <si>
    <t xml:space="preserve">CHAMPIONNAT DES CLUBS SAISON 2014 - CDC 2 POULE A </t>
  </si>
  <si>
    <t xml:space="preserve"> 1er Journée, DIMANCHE 18 MAI à NEUVILLE </t>
  </si>
  <si>
    <t xml:space="preserve">2e Journée, DIMANCHE 18 MAI à NEUVILLE </t>
  </si>
  <si>
    <t>3e Journée, DIMANCHE 22 JUIN à BEAUMONT</t>
  </si>
  <si>
    <t>4e Journée, DIMANCHE 22 JUIN à BEAUMONT</t>
  </si>
  <si>
    <t xml:space="preserve">5° journée, SAMEDI 05 JUILLET à ASPTT </t>
  </si>
  <si>
    <t>6° Journée, SAMEDI 05 JUILLET à ASPTT</t>
  </si>
  <si>
    <t>7e Journée, SAMEDI 30 AOUT à TARGE</t>
  </si>
  <si>
    <t>8e Journée, SAMEDI 30 AOUT à TARGE</t>
  </si>
  <si>
    <t>9 Journée, SAMEDI 04 OCTOBRE  à SCORBE</t>
  </si>
  <si>
    <t>CHAMPIONNAT EQUIPE DIVISION CDC 2 POULE B - SAISON 2014</t>
  </si>
  <si>
    <t xml:space="preserve">NOUAILLE 1 </t>
  </si>
  <si>
    <t xml:space="preserve">GENCAY 1 </t>
  </si>
  <si>
    <t xml:space="preserve">ROUILLE 1 </t>
  </si>
  <si>
    <t xml:space="preserve"> 1er Journée, DIMANCHE 18 MAI à SANXAY </t>
  </si>
  <si>
    <t>2e Journée, DIMANCHE 18 MAI à SANXAY</t>
  </si>
  <si>
    <t>3e Journée, DIMANCHE 22 JUIN à COUHE</t>
  </si>
  <si>
    <t>4e Journée, DIMANCHE 22 JUIN à COUHE</t>
  </si>
  <si>
    <t>5° journée, SAMEDI 05 JUILLET à GENCAY</t>
  </si>
  <si>
    <t>6° Journée, SAMEDI 05 JUILLET à GENCAY</t>
  </si>
  <si>
    <t>7° journée, SAMEDI 30 AOUT à JAUNAY CLAN</t>
  </si>
  <si>
    <t xml:space="preserve">8e Journée, SAMEDI 30 AOUT à JAUNAY CLAN </t>
  </si>
  <si>
    <t xml:space="preserve">CHAMPIONNAT DES CLUBS DIVISION CDC 3 POULE A </t>
  </si>
  <si>
    <t>BUXEROLLES 4</t>
  </si>
  <si>
    <t>ANTRAN 2</t>
  </si>
  <si>
    <t xml:space="preserve"> 1er Journée, DIMANCHE 18 MAI à CISSE</t>
  </si>
  <si>
    <t>2e Journée, DIMANCHE 18 MAI à CISSE</t>
  </si>
  <si>
    <t>4e Journée, DIMANCHE 22 JUIN à MIREBEAU</t>
  </si>
  <si>
    <t>5° journée, SAMEDI 05 JUILLET à ANGLIERS</t>
  </si>
  <si>
    <t>6° Journée, SAMEDI  05 JUILLET à ANGLIERS</t>
  </si>
  <si>
    <t>7° journée, SAMEDI 30 AOUT à CENON</t>
  </si>
  <si>
    <t xml:space="preserve">9 Journée, SAMEDI 04 OCTOBRE à SCORBE  </t>
  </si>
  <si>
    <t>CHAMPIONNAT DES CLUBS DIVISION 3 POULE B</t>
  </si>
  <si>
    <t>CHAMPIONNAT DES CLUBS DIVISION 3 POULE B SAISON 2014</t>
  </si>
  <si>
    <t>ROHES PREMARIE 2</t>
  </si>
  <si>
    <t xml:space="preserve"> 1er Journée, DIMANCHE 18 MAI à VOUILLE</t>
  </si>
  <si>
    <t>2e Journée, DIMANCHE 18 MAI à VOUILLE</t>
  </si>
  <si>
    <t xml:space="preserve">3e Journée, DIMANHE 22 JUIN à MIREBEAU </t>
  </si>
  <si>
    <t xml:space="preserve">5° journée, SAMEDI 05 JUILLET à BIGNOUX </t>
  </si>
  <si>
    <t xml:space="preserve">6° Journée, SAMEDI 05 JUILLET à BIGNOUX </t>
  </si>
  <si>
    <t>8e Journée, SAMEDI 30 AOUT à BONNES</t>
  </si>
  <si>
    <t>3e Journée, DIMANCHE 22 JUIN à MIREBEAU</t>
  </si>
  <si>
    <t>CHAMPIONNAT DES CLUBS DIVISION 3  POULE D</t>
  </si>
  <si>
    <t>CHAMPIONNAT EQUIPE DIVISION CDC 3 POULE  D - SAISON 2014</t>
  </si>
  <si>
    <t>COUHE 2</t>
  </si>
  <si>
    <t>MAUPREVOIR 1</t>
  </si>
  <si>
    <t>CIVRAY 2</t>
  </si>
  <si>
    <t>MONTMORILLON 1</t>
  </si>
  <si>
    <t>PAIZAY 3</t>
  </si>
  <si>
    <t>LUSAC 2</t>
  </si>
  <si>
    <t>ROCHES PREM 2</t>
  </si>
  <si>
    <t xml:space="preserve"> 1er Journée, DIMANCHE 18 MAI à LUSSAC </t>
  </si>
  <si>
    <t xml:space="preserve">2e Journée, DIMANCHE  18 MAI à LUSSAC </t>
  </si>
  <si>
    <t xml:space="preserve">3e Journée, DIMANCHE 22 JUIN à MAUPREVOIR </t>
  </si>
  <si>
    <t xml:space="preserve">4e Journée, DIMANCHE 22 JUIN à MAUPREVOIR </t>
  </si>
  <si>
    <t>5° journée, SAMEDI 05 JUILLET à COUHE</t>
  </si>
  <si>
    <t xml:space="preserve">6° Journée, SAMEDI  05 JUILLET à COUHE </t>
  </si>
  <si>
    <t>7° journée, SAMEDI 30 AOUT à FONTAINE</t>
  </si>
  <si>
    <t>8e Journée, SAMEDI 30 AOUT à FONTAINE</t>
  </si>
  <si>
    <t>8e Journée, SAMEDI 30 AOUT à CENON</t>
  </si>
  <si>
    <t>BONNES 3</t>
  </si>
  <si>
    <t>CHAMPIONNAT DES CLUBS DIVISION 3 POULE C</t>
  </si>
  <si>
    <t>CHAMPIONNAT DES CLUBS DIVISION 3 POULE C SAISON 2014</t>
  </si>
  <si>
    <t>SANXAY 3</t>
  </si>
  <si>
    <t>LE LAC 1</t>
  </si>
  <si>
    <t xml:space="preserve"> 1er Journée, DIMANCHE 18 MAI à NEUVILLE</t>
  </si>
  <si>
    <t>2e Journée, DIMANCHE 18 MAI à NEUVILLE</t>
  </si>
  <si>
    <t>3e Journée, DIMANCHE 22 JUIN à SANXAY</t>
  </si>
  <si>
    <t>4e Journée, DIMANCHE 22 JUIN à SANXAY</t>
  </si>
  <si>
    <t>9 Journée, SAMEDI 04 OCTOBRE à SCORBE</t>
  </si>
  <si>
    <t>9 Journée, SAMEDI 04 OCTOBRE  ISLE JOURDAIN</t>
  </si>
  <si>
    <t>9 Journée, SAMEDI 04 OCTOBRE  à ISLE JOURDAIN</t>
  </si>
  <si>
    <t>EXEMPT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</si>
</sst>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60">
    <font>
      <sz val="10"/>
      <name val="Arial"/>
      <family val="2"/>
    </font>
    <font>
      <b/>
      <sz val="26"/>
      <name val="comic"/>
      <family val="5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u val="single"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8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0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8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8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0" fillId="28" borderId="0" applyNumberFormat="0" applyBorder="0" applyAlignment="0" applyProtection="0"/>
    <xf numFmtId="0" fontId="46" fillId="29" borderId="1" applyNumberFormat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1" borderId="0" applyNumberFormat="0" applyBorder="0" applyAlignment="0" applyProtection="0"/>
    <xf numFmtId="9" fontId="0" fillId="0" borderId="0" applyFill="0" applyBorder="0" applyAlignment="0" applyProtection="0"/>
    <xf numFmtId="0" fontId="51" fillId="32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3" borderId="9" applyNumberFormat="0" applyAlignment="0" applyProtection="0"/>
  </cellStyleXfs>
  <cellXfs count="281">
    <xf numFmtId="0" fontId="0" fillId="0" borderId="0" xfId="0" applyAlignment="1">
      <alignment/>
    </xf>
    <xf numFmtId="0" fontId="1" fillId="34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4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4" borderId="18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2" fillId="34" borderId="22" xfId="0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4" borderId="29" xfId="0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34" borderId="32" xfId="0" applyFont="1" applyFill="1" applyBorder="1" applyAlignment="1">
      <alignment/>
    </xf>
    <xf numFmtId="0" fontId="2" fillId="34" borderId="33" xfId="0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35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35" borderId="38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wrapText="1"/>
    </xf>
    <xf numFmtId="0" fontId="11" fillId="36" borderId="29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7" xfId="0" applyFont="1" applyFill="1" applyBorder="1" applyAlignment="1">
      <alignment vertical="center"/>
    </xf>
    <xf numFmtId="0" fontId="8" fillId="34" borderId="4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17" xfId="0" applyFont="1" applyFill="1" applyBorder="1" applyAlignment="1">
      <alignment horizontal="center" wrapText="1"/>
    </xf>
    <xf numFmtId="0" fontId="5" fillId="37" borderId="1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wrapText="1"/>
    </xf>
    <xf numFmtId="0" fontId="11" fillId="36" borderId="33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vertical="center"/>
    </xf>
    <xf numFmtId="0" fontId="11" fillId="36" borderId="17" xfId="0" applyFont="1" applyFill="1" applyBorder="1" applyAlignment="1">
      <alignment horizontal="center" wrapText="1"/>
    </xf>
    <xf numFmtId="0" fontId="5" fillId="37" borderId="1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/>
    </xf>
    <xf numFmtId="0" fontId="8" fillId="35" borderId="42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38" borderId="44" xfId="0" applyFont="1" applyFill="1" applyBorder="1" applyAlignment="1">
      <alignment horizontal="center" vertical="center" wrapText="1"/>
    </xf>
    <xf numFmtId="0" fontId="12" fillId="38" borderId="45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wrapText="1"/>
    </xf>
    <xf numFmtId="0" fontId="5" fillId="37" borderId="23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38" borderId="20" xfId="0" applyFont="1" applyFill="1" applyBorder="1" applyAlignment="1">
      <alignment horizontal="center" wrapText="1"/>
    </xf>
    <xf numFmtId="0" fontId="8" fillId="36" borderId="17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/>
    </xf>
    <xf numFmtId="0" fontId="8" fillId="34" borderId="31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11" fillId="36" borderId="20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36" borderId="24" xfId="0" applyFont="1" applyFill="1" applyBorder="1" applyAlignment="1">
      <alignment horizontal="center" wrapText="1"/>
    </xf>
    <xf numFmtId="0" fontId="5" fillId="37" borderId="22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wrapText="1"/>
    </xf>
    <xf numFmtId="0" fontId="8" fillId="34" borderId="18" xfId="0" applyFont="1" applyFill="1" applyBorder="1" applyAlignment="1">
      <alignment horizontal="center" wrapText="1"/>
    </xf>
    <xf numFmtId="0" fontId="12" fillId="38" borderId="29" xfId="0" applyFont="1" applyFill="1" applyBorder="1" applyAlignment="1">
      <alignment horizontal="center" wrapText="1"/>
    </xf>
    <xf numFmtId="0" fontId="8" fillId="34" borderId="29" xfId="0" applyFont="1" applyFill="1" applyBorder="1" applyAlignment="1">
      <alignment horizontal="center" wrapText="1"/>
    </xf>
    <xf numFmtId="0" fontId="12" fillId="38" borderId="33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/>
    </xf>
    <xf numFmtId="0" fontId="8" fillId="34" borderId="33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36" borderId="17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/>
    </xf>
    <xf numFmtId="0" fontId="14" fillId="0" borderId="17" xfId="0" applyFont="1" applyFill="1" applyBorder="1" applyAlignment="1">
      <alignment horizontal="center"/>
    </xf>
    <xf numFmtId="0" fontId="14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47" xfId="0" applyFont="1" applyFill="1" applyBorder="1" applyAlignment="1">
      <alignment horizontal="center" vertical="center"/>
    </xf>
    <xf numFmtId="0" fontId="5" fillId="37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37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/>
    </xf>
    <xf numFmtId="0" fontId="10" fillId="0" borderId="49" xfId="0" applyFont="1" applyFill="1" applyBorder="1" applyAlignment="1">
      <alignment horizontal="center"/>
    </xf>
    <xf numFmtId="0" fontId="10" fillId="0" borderId="49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0" fillId="0" borderId="50" xfId="0" applyFont="1" applyBorder="1" applyAlignment="1">
      <alignment horizontal="center"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5" fillId="0" borderId="52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53" xfId="0" applyFont="1" applyFill="1" applyBorder="1" applyAlignment="1">
      <alignment/>
    </xf>
    <xf numFmtId="0" fontId="18" fillId="0" borderId="52" xfId="0" applyFont="1" applyBorder="1" applyAlignment="1">
      <alignment/>
    </xf>
    <xf numFmtId="0" fontId="5" fillId="0" borderId="0" xfId="0" applyFont="1" applyBorder="1" applyAlignment="1">
      <alignment/>
    </xf>
    <xf numFmtId="0" fontId="10" fillId="37" borderId="17" xfId="0" applyFont="1" applyFill="1" applyBorder="1" applyAlignment="1">
      <alignment horizontal="center" vertical="center"/>
    </xf>
    <xf numFmtId="0" fontId="5" fillId="0" borderId="5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9" fillId="39" borderId="0" xfId="0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0" fontId="5" fillId="0" borderId="52" xfId="0" applyFont="1" applyBorder="1" applyAlignment="1">
      <alignment horizontal="left"/>
    </xf>
    <xf numFmtId="0" fontId="5" fillId="0" borderId="55" xfId="0" applyFont="1" applyBorder="1" applyAlignment="1">
      <alignment/>
    </xf>
    <xf numFmtId="0" fontId="0" fillId="0" borderId="56" xfId="0" applyFont="1" applyBorder="1" applyAlignment="1">
      <alignment horizontal="center"/>
    </xf>
    <xf numFmtId="0" fontId="0" fillId="0" borderId="56" xfId="0" applyFont="1" applyFill="1" applyBorder="1" applyAlignment="1">
      <alignment/>
    </xf>
    <xf numFmtId="0" fontId="8" fillId="34" borderId="21" xfId="45" applyFont="1" applyFill="1" applyBorder="1" applyAlignment="1">
      <alignment horizontal="center"/>
      <protection/>
    </xf>
    <xf numFmtId="0" fontId="8" fillId="34" borderId="19" xfId="45" applyFont="1" applyFill="1" applyBorder="1" applyAlignment="1">
      <alignment horizontal="center"/>
      <protection/>
    </xf>
    <xf numFmtId="0" fontId="8" fillId="34" borderId="23" xfId="45" applyFont="1" applyFill="1" applyBorder="1" applyAlignment="1">
      <alignment horizontal="center"/>
      <protection/>
    </xf>
    <xf numFmtId="0" fontId="4" fillId="0" borderId="57" xfId="0" applyFont="1" applyFill="1" applyBorder="1" applyAlignment="1">
      <alignment horizontal="right"/>
    </xf>
    <xf numFmtId="0" fontId="3" fillId="40" borderId="17" xfId="0" applyFont="1" applyFill="1" applyBorder="1" applyAlignment="1">
      <alignment horizontal="center"/>
    </xf>
    <xf numFmtId="0" fontId="3" fillId="40" borderId="22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0" fontId="10" fillId="0" borderId="49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8" fillId="34" borderId="58" xfId="0" applyFont="1" applyFill="1" applyBorder="1" applyAlignment="1">
      <alignment horizontal="center" wrapText="1"/>
    </xf>
    <xf numFmtId="0" fontId="8" fillId="34" borderId="49" xfId="0" applyFont="1" applyFill="1" applyBorder="1" applyAlignment="1">
      <alignment horizontal="center" wrapText="1"/>
    </xf>
    <xf numFmtId="0" fontId="8" fillId="34" borderId="41" xfId="0" applyFont="1" applyFill="1" applyBorder="1" applyAlignment="1">
      <alignment horizontal="center" wrapText="1"/>
    </xf>
    <xf numFmtId="0" fontId="8" fillId="34" borderId="47" xfId="45" applyFont="1" applyFill="1" applyBorder="1" applyAlignment="1">
      <alignment horizontal="center"/>
      <protection/>
    </xf>
    <xf numFmtId="0" fontId="8" fillId="0" borderId="32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61" xfId="0" applyFont="1" applyFill="1" applyBorder="1" applyAlignment="1">
      <alignment horizontal="center" wrapText="1"/>
    </xf>
    <xf numFmtId="0" fontId="8" fillId="0" borderId="62" xfId="0" applyFont="1" applyFill="1" applyBorder="1" applyAlignment="1">
      <alignment horizontal="center" wrapText="1"/>
    </xf>
    <xf numFmtId="0" fontId="8" fillId="0" borderId="63" xfId="0" applyFont="1" applyFill="1" applyBorder="1" applyAlignment="1">
      <alignment horizontal="center" wrapText="1"/>
    </xf>
    <xf numFmtId="0" fontId="8" fillId="0" borderId="64" xfId="0" applyFont="1" applyFill="1" applyBorder="1" applyAlignment="1">
      <alignment horizontal="center" wrapText="1"/>
    </xf>
    <xf numFmtId="0" fontId="8" fillId="34" borderId="60" xfId="0" applyFont="1" applyFill="1" applyBorder="1" applyAlignment="1">
      <alignment horizontal="center" wrapText="1"/>
    </xf>
    <xf numFmtId="0" fontId="8" fillId="34" borderId="61" xfId="0" applyFont="1" applyFill="1" applyBorder="1" applyAlignment="1">
      <alignment horizontal="center" wrapText="1"/>
    </xf>
    <xf numFmtId="0" fontId="8" fillId="34" borderId="62" xfId="0" applyFont="1" applyFill="1" applyBorder="1" applyAlignment="1">
      <alignment horizontal="center" wrapText="1"/>
    </xf>
    <xf numFmtId="0" fontId="8" fillId="34" borderId="63" xfId="0" applyFont="1" applyFill="1" applyBorder="1" applyAlignment="1">
      <alignment horizontal="center" wrapText="1"/>
    </xf>
    <xf numFmtId="0" fontId="8" fillId="34" borderId="64" xfId="0" applyFont="1" applyFill="1" applyBorder="1" applyAlignment="1">
      <alignment horizontal="center" wrapText="1"/>
    </xf>
    <xf numFmtId="0" fontId="8" fillId="0" borderId="65" xfId="0" applyFont="1" applyFill="1" applyBorder="1" applyAlignment="1">
      <alignment horizontal="center" wrapText="1"/>
    </xf>
    <xf numFmtId="0" fontId="10" fillId="0" borderId="65" xfId="0" applyFont="1" applyFill="1" applyBorder="1" applyAlignment="1">
      <alignment horizontal="center" vertical="center"/>
    </xf>
    <xf numFmtId="0" fontId="8" fillId="34" borderId="65" xfId="0" applyFont="1" applyFill="1" applyBorder="1" applyAlignment="1">
      <alignment horizontal="center" wrapText="1"/>
    </xf>
    <xf numFmtId="0" fontId="8" fillId="34" borderId="36" xfId="0" applyFont="1" applyFill="1" applyBorder="1" applyAlignment="1">
      <alignment horizontal="center"/>
    </xf>
    <xf numFmtId="0" fontId="12" fillId="38" borderId="46" xfId="0" applyFont="1" applyFill="1" applyBorder="1" applyAlignment="1">
      <alignment horizontal="center" wrapText="1"/>
    </xf>
    <xf numFmtId="0" fontId="8" fillId="0" borderId="66" xfId="0" applyFont="1" applyFill="1" applyBorder="1" applyAlignment="1">
      <alignment horizontal="center" wrapText="1"/>
    </xf>
    <xf numFmtId="0" fontId="8" fillId="0" borderId="67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10" fillId="0" borderId="68" xfId="0" applyFont="1" applyFill="1" applyBorder="1" applyAlignment="1">
      <alignment horizontal="center" vertical="center"/>
    </xf>
    <xf numFmtId="0" fontId="10" fillId="0" borderId="69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wrapText="1"/>
    </xf>
    <xf numFmtId="0" fontId="8" fillId="0" borderId="71" xfId="0" applyFont="1" applyFill="1" applyBorder="1" applyAlignment="1">
      <alignment horizontal="center" wrapText="1"/>
    </xf>
    <xf numFmtId="0" fontId="8" fillId="0" borderId="72" xfId="0" applyFont="1" applyFill="1" applyBorder="1" applyAlignment="1">
      <alignment horizontal="center" wrapText="1"/>
    </xf>
    <xf numFmtId="0" fontId="10" fillId="0" borderId="72" xfId="0" applyFont="1" applyFill="1" applyBorder="1" applyAlignment="1">
      <alignment horizontal="center" vertical="center"/>
    </xf>
    <xf numFmtId="0" fontId="8" fillId="34" borderId="66" xfId="0" applyFont="1" applyFill="1" applyBorder="1" applyAlignment="1">
      <alignment horizontal="center" wrapText="1"/>
    </xf>
    <xf numFmtId="0" fontId="8" fillId="34" borderId="67" xfId="0" applyFont="1" applyFill="1" applyBorder="1" applyAlignment="1">
      <alignment horizontal="center" wrapText="1"/>
    </xf>
    <xf numFmtId="0" fontId="8" fillId="34" borderId="68" xfId="0" applyFont="1" applyFill="1" applyBorder="1" applyAlignment="1">
      <alignment horizontal="center" wrapText="1"/>
    </xf>
    <xf numFmtId="0" fontId="8" fillId="34" borderId="70" xfId="0" applyFont="1" applyFill="1" applyBorder="1" applyAlignment="1">
      <alignment horizontal="center" wrapText="1"/>
    </xf>
    <xf numFmtId="0" fontId="8" fillId="34" borderId="71" xfId="0" applyFont="1" applyFill="1" applyBorder="1" applyAlignment="1">
      <alignment horizontal="center" wrapText="1"/>
    </xf>
    <xf numFmtId="0" fontId="8" fillId="34" borderId="72" xfId="0" applyFont="1" applyFill="1" applyBorder="1" applyAlignment="1">
      <alignment horizontal="center" wrapText="1"/>
    </xf>
    <xf numFmtId="0" fontId="8" fillId="0" borderId="73" xfId="0" applyFont="1" applyFill="1" applyBorder="1" applyAlignment="1">
      <alignment horizontal="center" wrapText="1"/>
    </xf>
    <xf numFmtId="0" fontId="8" fillId="0" borderId="74" xfId="0" applyFont="1" applyFill="1" applyBorder="1" applyAlignment="1">
      <alignment horizontal="center" wrapText="1"/>
    </xf>
    <xf numFmtId="0" fontId="8" fillId="34" borderId="73" xfId="0" applyFont="1" applyFill="1" applyBorder="1" applyAlignment="1">
      <alignment horizontal="center" wrapText="1"/>
    </xf>
    <xf numFmtId="0" fontId="8" fillId="34" borderId="74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8" fillId="34" borderId="4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34" borderId="75" xfId="0" applyFont="1" applyFill="1" applyBorder="1" applyAlignment="1">
      <alignment horizontal="center" wrapText="1"/>
    </xf>
    <xf numFmtId="0" fontId="8" fillId="34" borderId="76" xfId="0" applyFont="1" applyFill="1" applyBorder="1" applyAlignment="1">
      <alignment horizontal="center" wrapText="1"/>
    </xf>
    <xf numFmtId="0" fontId="8" fillId="34" borderId="32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" fillId="41" borderId="35" xfId="0" applyFont="1" applyFill="1" applyBorder="1" applyAlignment="1">
      <alignment horizontal="center"/>
    </xf>
    <xf numFmtId="0" fontId="1" fillId="34" borderId="56" xfId="0" applyFont="1" applyFill="1" applyBorder="1" applyAlignment="1">
      <alignment horizontal="center"/>
    </xf>
    <xf numFmtId="0" fontId="1" fillId="42" borderId="35" xfId="0" applyFont="1" applyFill="1" applyBorder="1" applyAlignment="1">
      <alignment horizontal="center"/>
    </xf>
    <xf numFmtId="0" fontId="9" fillId="43" borderId="77" xfId="0" applyFont="1" applyFill="1" applyBorder="1" applyAlignment="1">
      <alignment horizontal="center" wrapText="1"/>
    </xf>
    <xf numFmtId="0" fontId="9" fillId="43" borderId="78" xfId="0" applyFont="1" applyFill="1" applyBorder="1" applyAlignment="1">
      <alignment horizontal="center" wrapText="1"/>
    </xf>
    <xf numFmtId="0" fontId="9" fillId="43" borderId="79" xfId="0" applyFont="1" applyFill="1" applyBorder="1" applyAlignment="1">
      <alignment horizontal="center" wrapText="1"/>
    </xf>
    <xf numFmtId="0" fontId="9" fillId="43" borderId="77" xfId="0" applyFont="1" applyFill="1" applyBorder="1" applyAlignment="1">
      <alignment horizontal="center" vertical="center" wrapText="1"/>
    </xf>
    <xf numFmtId="0" fontId="9" fillId="43" borderId="78" xfId="0" applyFont="1" applyFill="1" applyBorder="1" applyAlignment="1">
      <alignment horizontal="center" vertical="center" wrapText="1"/>
    </xf>
    <xf numFmtId="0" fontId="9" fillId="43" borderId="79" xfId="0" applyFont="1" applyFill="1" applyBorder="1" applyAlignment="1">
      <alignment horizontal="center" vertical="center" wrapText="1"/>
    </xf>
    <xf numFmtId="0" fontId="9" fillId="43" borderId="80" xfId="0" applyFont="1" applyFill="1" applyBorder="1" applyAlignment="1">
      <alignment horizontal="center" vertical="center" wrapText="1"/>
    </xf>
    <xf numFmtId="0" fontId="9" fillId="43" borderId="81" xfId="0" applyFont="1" applyFill="1" applyBorder="1" applyAlignment="1">
      <alignment horizontal="center" vertical="center" wrapText="1"/>
    </xf>
    <xf numFmtId="0" fontId="9" fillId="43" borderId="82" xfId="0" applyFont="1" applyFill="1" applyBorder="1" applyAlignment="1">
      <alignment horizontal="center" vertical="center" wrapText="1"/>
    </xf>
    <xf numFmtId="0" fontId="9" fillId="43" borderId="83" xfId="0" applyFont="1" applyFill="1" applyBorder="1" applyAlignment="1">
      <alignment horizontal="center" wrapText="1"/>
    </xf>
    <xf numFmtId="0" fontId="9" fillId="43" borderId="84" xfId="0" applyFont="1" applyFill="1" applyBorder="1" applyAlignment="1">
      <alignment horizontal="center" wrapText="1"/>
    </xf>
    <xf numFmtId="0" fontId="9" fillId="43" borderId="85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2" fillId="38" borderId="86" xfId="0" applyFont="1" applyFill="1" applyBorder="1" applyAlignment="1">
      <alignment horizontal="center" vertical="center" wrapText="1"/>
    </xf>
    <xf numFmtId="0" fontId="12" fillId="38" borderId="35" xfId="0" applyFont="1" applyFill="1" applyBorder="1" applyAlignment="1">
      <alignment horizontal="center" vertical="center" wrapText="1"/>
    </xf>
    <xf numFmtId="0" fontId="12" fillId="38" borderId="87" xfId="0" applyFont="1" applyFill="1" applyBorder="1" applyAlignment="1">
      <alignment horizontal="center" vertical="center" wrapText="1"/>
    </xf>
    <xf numFmtId="0" fontId="12" fillId="38" borderId="8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8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43" borderId="35" xfId="0" applyFont="1" applyFill="1" applyBorder="1" applyAlignment="1">
      <alignment horizontal="center" wrapText="1"/>
    </xf>
    <xf numFmtId="0" fontId="9" fillId="43" borderId="35" xfId="0" applyFont="1" applyFill="1" applyBorder="1" applyAlignment="1">
      <alignment horizontal="center" vertical="center" wrapText="1"/>
    </xf>
    <xf numFmtId="0" fontId="9" fillId="43" borderId="89" xfId="0" applyFont="1" applyFill="1" applyBorder="1" applyAlignment="1">
      <alignment horizontal="center" vertical="center" wrapText="1"/>
    </xf>
    <xf numFmtId="0" fontId="9" fillId="43" borderId="90" xfId="0" applyFont="1" applyFill="1" applyBorder="1" applyAlignment="1">
      <alignment horizontal="center" vertical="center" wrapText="1"/>
    </xf>
    <xf numFmtId="0" fontId="9" fillId="43" borderId="91" xfId="0" applyFont="1" applyFill="1" applyBorder="1" applyAlignment="1">
      <alignment horizontal="center" vertical="center" wrapText="1"/>
    </xf>
    <xf numFmtId="0" fontId="19" fillId="39" borderId="52" xfId="0" applyFont="1" applyFill="1" applyBorder="1" applyAlignment="1">
      <alignment horizontal="left"/>
    </xf>
    <xf numFmtId="0" fontId="9" fillId="43" borderId="92" xfId="0" applyFont="1" applyFill="1" applyBorder="1" applyAlignment="1">
      <alignment horizontal="center" wrapText="1"/>
    </xf>
    <xf numFmtId="0" fontId="9" fillId="43" borderId="93" xfId="0" applyFont="1" applyFill="1" applyBorder="1" applyAlignment="1">
      <alignment horizontal="center" wrapText="1"/>
    </xf>
    <xf numFmtId="0" fontId="9" fillId="43" borderId="86" xfId="0" applyFont="1" applyFill="1" applyBorder="1" applyAlignment="1">
      <alignment horizontal="center" wrapText="1"/>
    </xf>
    <xf numFmtId="0" fontId="9" fillId="43" borderId="92" xfId="0" applyFont="1" applyFill="1" applyBorder="1" applyAlignment="1">
      <alignment horizontal="center" vertical="center" wrapText="1"/>
    </xf>
    <xf numFmtId="0" fontId="9" fillId="43" borderId="93" xfId="0" applyFont="1" applyFill="1" applyBorder="1" applyAlignment="1">
      <alignment horizontal="center" vertical="center" wrapText="1"/>
    </xf>
    <xf numFmtId="0" fontId="9" fillId="43" borderId="86" xfId="0" applyFont="1" applyFill="1" applyBorder="1" applyAlignment="1">
      <alignment horizontal="center" vertical="center" wrapText="1"/>
    </xf>
    <xf numFmtId="0" fontId="9" fillId="43" borderId="80" xfId="0" applyFont="1" applyFill="1" applyBorder="1" applyAlignment="1">
      <alignment horizontal="center" wrapText="1"/>
    </xf>
    <xf numFmtId="0" fontId="9" fillId="43" borderId="81" xfId="0" applyFont="1" applyFill="1" applyBorder="1" applyAlignment="1">
      <alignment horizontal="center" wrapText="1"/>
    </xf>
    <xf numFmtId="0" fontId="9" fillId="43" borderId="82" xfId="0" applyFont="1" applyFill="1" applyBorder="1" applyAlignment="1">
      <alignment horizontal="center" wrapText="1"/>
    </xf>
    <xf numFmtId="0" fontId="9" fillId="43" borderId="94" xfId="0" applyFont="1" applyFill="1" applyBorder="1" applyAlignment="1">
      <alignment horizontal="center" wrapText="1"/>
    </xf>
    <xf numFmtId="0" fontId="9" fillId="43" borderId="94" xfId="0" applyFont="1" applyFill="1" applyBorder="1" applyAlignment="1">
      <alignment horizontal="center" vertical="center" wrapText="1"/>
    </xf>
    <xf numFmtId="0" fontId="9" fillId="43" borderId="95" xfId="0" applyFont="1" applyFill="1" applyBorder="1" applyAlignment="1">
      <alignment horizontal="center" wrapText="1"/>
    </xf>
    <xf numFmtId="0" fontId="9" fillId="43" borderId="95" xfId="0" applyFont="1" applyFill="1" applyBorder="1" applyAlignment="1">
      <alignment horizontal="center" vertical="center" wrapText="1"/>
    </xf>
    <xf numFmtId="0" fontId="9" fillId="43" borderId="96" xfId="0" applyFont="1" applyFill="1" applyBorder="1" applyAlignment="1">
      <alignment horizontal="center" wrapText="1"/>
    </xf>
    <xf numFmtId="0" fontId="9" fillId="43" borderId="97" xfId="0" applyFont="1" applyFill="1" applyBorder="1" applyAlignment="1">
      <alignment horizontal="center" wrapText="1"/>
    </xf>
    <xf numFmtId="0" fontId="9" fillId="43" borderId="98" xfId="0" applyFont="1" applyFill="1" applyBorder="1" applyAlignment="1">
      <alignment horizontal="center" wrapText="1"/>
    </xf>
    <xf numFmtId="0" fontId="9" fillId="43" borderId="35" xfId="0" applyFont="1" applyFill="1" applyBorder="1" applyAlignment="1">
      <alignment horizontal="left" wrapText="1"/>
    </xf>
    <xf numFmtId="0" fontId="9" fillId="43" borderId="35" xfId="0" applyFont="1" applyFill="1" applyBorder="1" applyAlignment="1">
      <alignment horizontal="left" vertical="center" wrapText="1"/>
    </xf>
    <xf numFmtId="0" fontId="9" fillId="43" borderId="77" xfId="0" applyFont="1" applyFill="1" applyBorder="1" applyAlignment="1">
      <alignment horizontal="left" wrapText="1"/>
    </xf>
    <xf numFmtId="0" fontId="9" fillId="43" borderId="78" xfId="0" applyFont="1" applyFill="1" applyBorder="1" applyAlignment="1">
      <alignment horizontal="left" wrapText="1"/>
    </xf>
    <xf numFmtId="0" fontId="9" fillId="43" borderId="79" xfId="0" applyFont="1" applyFill="1" applyBorder="1" applyAlignment="1">
      <alignment horizontal="left" wrapText="1"/>
    </xf>
    <xf numFmtId="0" fontId="9" fillId="43" borderId="86" xfId="0" applyFont="1" applyFill="1" applyBorder="1" applyAlignment="1">
      <alignment horizontal="left" vertical="center" wrapText="1"/>
    </xf>
    <xf numFmtId="0" fontId="9" fillId="43" borderId="51" xfId="0" applyFont="1" applyFill="1" applyBorder="1" applyAlignment="1">
      <alignment horizontal="left" vertical="center" wrapText="1"/>
    </xf>
    <xf numFmtId="0" fontId="9" fillId="43" borderId="94" xfId="0" applyFont="1" applyFill="1" applyBorder="1" applyAlignment="1">
      <alignment horizontal="left" vertical="center" wrapText="1"/>
    </xf>
    <xf numFmtId="0" fontId="9" fillId="43" borderId="77" xfId="0" applyFont="1" applyFill="1" applyBorder="1" applyAlignment="1">
      <alignment horizontal="left" vertical="center" wrapText="1"/>
    </xf>
    <xf numFmtId="0" fontId="9" fillId="43" borderId="78" xfId="0" applyFont="1" applyFill="1" applyBorder="1" applyAlignment="1">
      <alignment horizontal="left" vertical="center" wrapText="1"/>
    </xf>
    <xf numFmtId="0" fontId="9" fillId="43" borderId="79" xfId="0" applyFont="1" applyFill="1" applyBorder="1" applyAlignment="1">
      <alignment horizontal="left" vertical="center" wrapText="1"/>
    </xf>
    <xf numFmtId="0" fontId="9" fillId="43" borderId="99" xfId="0" applyFont="1" applyFill="1" applyBorder="1" applyAlignment="1">
      <alignment horizontal="left" wrapText="1"/>
    </xf>
    <xf numFmtId="0" fontId="9" fillId="43" borderId="100" xfId="0" applyFont="1" applyFill="1" applyBorder="1" applyAlignment="1">
      <alignment horizontal="left" wrapText="1"/>
    </xf>
    <xf numFmtId="0" fontId="9" fillId="43" borderId="101" xfId="0" applyFont="1" applyFill="1" applyBorder="1" applyAlignment="1">
      <alignment horizontal="left" wrapText="1"/>
    </xf>
    <xf numFmtId="0" fontId="9" fillId="43" borderId="99" xfId="0" applyFont="1" applyFill="1" applyBorder="1" applyAlignment="1">
      <alignment horizontal="left" vertical="center" wrapText="1"/>
    </xf>
    <xf numFmtId="0" fontId="9" fillId="43" borderId="100" xfId="0" applyFont="1" applyFill="1" applyBorder="1" applyAlignment="1">
      <alignment horizontal="left" vertical="center" wrapText="1"/>
    </xf>
    <xf numFmtId="0" fontId="9" fillId="43" borderId="101" xfId="0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nditionalStyle_2" xfId="43"/>
    <cellStyle name="Entrée" xfId="44"/>
    <cellStyle name="Excel Built-in Normal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132"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  <dxf>
      <fill>
        <patternFill patternType="solid">
          <fgColor indexed="53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280</xdr:row>
      <xdr:rowOff>0</xdr:rowOff>
    </xdr:from>
    <xdr:to>
      <xdr:col>4</xdr:col>
      <xdr:colOff>57150</xdr:colOff>
      <xdr:row>280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52816125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280</xdr:row>
      <xdr:rowOff>0</xdr:rowOff>
    </xdr:from>
    <xdr:to>
      <xdr:col>4</xdr:col>
      <xdr:colOff>47625</xdr:colOff>
      <xdr:row>280</xdr:row>
      <xdr:rowOff>0</xdr:rowOff>
    </xdr:to>
    <xdr:sp>
      <xdr:nvSpPr>
        <xdr:cNvPr id="2" name="Line 4"/>
        <xdr:cNvSpPr>
          <a:spLocks/>
        </xdr:cNvSpPr>
      </xdr:nvSpPr>
      <xdr:spPr>
        <a:xfrm>
          <a:off x="3876675" y="52816125"/>
          <a:ext cx="1447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280</xdr:row>
      <xdr:rowOff>0</xdr:rowOff>
    </xdr:from>
    <xdr:to>
      <xdr:col>3</xdr:col>
      <xdr:colOff>1562100</xdr:colOff>
      <xdr:row>280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52816125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280</xdr:row>
      <xdr:rowOff>0</xdr:rowOff>
    </xdr:from>
    <xdr:to>
      <xdr:col>3</xdr:col>
      <xdr:colOff>1590675</xdr:colOff>
      <xdr:row>280</xdr:row>
      <xdr:rowOff>0</xdr:rowOff>
    </xdr:to>
    <xdr:sp>
      <xdr:nvSpPr>
        <xdr:cNvPr id="4" name="Line 6"/>
        <xdr:cNvSpPr>
          <a:spLocks/>
        </xdr:cNvSpPr>
      </xdr:nvSpPr>
      <xdr:spPr>
        <a:xfrm>
          <a:off x="3752850" y="52816125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280</xdr:row>
      <xdr:rowOff>0</xdr:rowOff>
    </xdr:from>
    <xdr:to>
      <xdr:col>3</xdr:col>
      <xdr:colOff>1590675</xdr:colOff>
      <xdr:row>280</xdr:row>
      <xdr:rowOff>0</xdr:rowOff>
    </xdr:to>
    <xdr:sp>
      <xdr:nvSpPr>
        <xdr:cNvPr id="5" name="Line 8"/>
        <xdr:cNvSpPr>
          <a:spLocks/>
        </xdr:cNvSpPr>
      </xdr:nvSpPr>
      <xdr:spPr>
        <a:xfrm>
          <a:off x="3752850" y="52816125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325</xdr:row>
      <xdr:rowOff>152400</xdr:rowOff>
    </xdr:from>
    <xdr:to>
      <xdr:col>4</xdr:col>
      <xdr:colOff>57150</xdr:colOff>
      <xdr:row>327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57625" y="60979050"/>
          <a:ext cx="147637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328</xdr:row>
      <xdr:rowOff>171450</xdr:rowOff>
    </xdr:from>
    <xdr:to>
      <xdr:col>4</xdr:col>
      <xdr:colOff>47625</xdr:colOff>
      <xdr:row>331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61579125"/>
          <a:ext cx="144780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312</xdr:row>
      <xdr:rowOff>152400</xdr:rowOff>
    </xdr:from>
    <xdr:to>
      <xdr:col>3</xdr:col>
      <xdr:colOff>1562100</xdr:colOff>
      <xdr:row>314</xdr:row>
      <xdr:rowOff>57150</xdr:rowOff>
    </xdr:to>
    <xdr:sp>
      <xdr:nvSpPr>
        <xdr:cNvPr id="8" name="Line 11"/>
        <xdr:cNvSpPr>
          <a:spLocks/>
        </xdr:cNvSpPr>
      </xdr:nvSpPr>
      <xdr:spPr>
        <a:xfrm>
          <a:off x="3752850" y="58493025"/>
          <a:ext cx="143827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315</xdr:row>
      <xdr:rowOff>180975</xdr:rowOff>
    </xdr:from>
    <xdr:to>
      <xdr:col>3</xdr:col>
      <xdr:colOff>1590675</xdr:colOff>
      <xdr:row>318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752850" y="59102625"/>
          <a:ext cx="146685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280</xdr:row>
      <xdr:rowOff>0</xdr:rowOff>
    </xdr:from>
    <xdr:to>
      <xdr:col>4</xdr:col>
      <xdr:colOff>57150</xdr:colOff>
      <xdr:row>280</xdr:row>
      <xdr:rowOff>0</xdr:rowOff>
    </xdr:to>
    <xdr:sp>
      <xdr:nvSpPr>
        <xdr:cNvPr id="1" name="Line 3"/>
        <xdr:cNvSpPr>
          <a:spLocks/>
        </xdr:cNvSpPr>
      </xdr:nvSpPr>
      <xdr:spPr>
        <a:xfrm>
          <a:off x="3857625" y="52816125"/>
          <a:ext cx="14763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280</xdr:row>
      <xdr:rowOff>0</xdr:rowOff>
    </xdr:from>
    <xdr:to>
      <xdr:col>4</xdr:col>
      <xdr:colOff>47625</xdr:colOff>
      <xdr:row>280</xdr:row>
      <xdr:rowOff>0</xdr:rowOff>
    </xdr:to>
    <xdr:sp>
      <xdr:nvSpPr>
        <xdr:cNvPr id="2" name="Line 4"/>
        <xdr:cNvSpPr>
          <a:spLocks/>
        </xdr:cNvSpPr>
      </xdr:nvSpPr>
      <xdr:spPr>
        <a:xfrm>
          <a:off x="3876675" y="52816125"/>
          <a:ext cx="14478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280</xdr:row>
      <xdr:rowOff>0</xdr:rowOff>
    </xdr:from>
    <xdr:to>
      <xdr:col>3</xdr:col>
      <xdr:colOff>1562100</xdr:colOff>
      <xdr:row>280</xdr:row>
      <xdr:rowOff>0</xdr:rowOff>
    </xdr:to>
    <xdr:sp>
      <xdr:nvSpPr>
        <xdr:cNvPr id="3" name="Line 5"/>
        <xdr:cNvSpPr>
          <a:spLocks/>
        </xdr:cNvSpPr>
      </xdr:nvSpPr>
      <xdr:spPr>
        <a:xfrm>
          <a:off x="3752850" y="52816125"/>
          <a:ext cx="14382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280</xdr:row>
      <xdr:rowOff>0</xdr:rowOff>
    </xdr:from>
    <xdr:to>
      <xdr:col>3</xdr:col>
      <xdr:colOff>1590675</xdr:colOff>
      <xdr:row>280</xdr:row>
      <xdr:rowOff>0</xdr:rowOff>
    </xdr:to>
    <xdr:sp>
      <xdr:nvSpPr>
        <xdr:cNvPr id="4" name="Line 6"/>
        <xdr:cNvSpPr>
          <a:spLocks/>
        </xdr:cNvSpPr>
      </xdr:nvSpPr>
      <xdr:spPr>
        <a:xfrm>
          <a:off x="3752850" y="52816125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280</xdr:row>
      <xdr:rowOff>0</xdr:rowOff>
    </xdr:from>
    <xdr:to>
      <xdr:col>3</xdr:col>
      <xdr:colOff>1590675</xdr:colOff>
      <xdr:row>280</xdr:row>
      <xdr:rowOff>0</xdr:rowOff>
    </xdr:to>
    <xdr:sp>
      <xdr:nvSpPr>
        <xdr:cNvPr id="5" name="Line 8"/>
        <xdr:cNvSpPr>
          <a:spLocks/>
        </xdr:cNvSpPr>
      </xdr:nvSpPr>
      <xdr:spPr>
        <a:xfrm>
          <a:off x="3752850" y="52816125"/>
          <a:ext cx="1466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325</xdr:row>
      <xdr:rowOff>152400</xdr:rowOff>
    </xdr:from>
    <xdr:to>
      <xdr:col>4</xdr:col>
      <xdr:colOff>57150</xdr:colOff>
      <xdr:row>327</xdr:row>
      <xdr:rowOff>76200</xdr:rowOff>
    </xdr:to>
    <xdr:sp>
      <xdr:nvSpPr>
        <xdr:cNvPr id="6" name="Line 9"/>
        <xdr:cNvSpPr>
          <a:spLocks/>
        </xdr:cNvSpPr>
      </xdr:nvSpPr>
      <xdr:spPr>
        <a:xfrm>
          <a:off x="3857625" y="60979050"/>
          <a:ext cx="1476375" cy="3048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328</xdr:row>
      <xdr:rowOff>171450</xdr:rowOff>
    </xdr:from>
    <xdr:to>
      <xdr:col>4</xdr:col>
      <xdr:colOff>47625</xdr:colOff>
      <xdr:row>331</xdr:row>
      <xdr:rowOff>123825</xdr:rowOff>
    </xdr:to>
    <xdr:sp>
      <xdr:nvSpPr>
        <xdr:cNvPr id="7" name="Line 10"/>
        <xdr:cNvSpPr>
          <a:spLocks/>
        </xdr:cNvSpPr>
      </xdr:nvSpPr>
      <xdr:spPr>
        <a:xfrm flipV="1">
          <a:off x="3876675" y="61579125"/>
          <a:ext cx="1447800" cy="533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312</xdr:row>
      <xdr:rowOff>152400</xdr:rowOff>
    </xdr:from>
    <xdr:to>
      <xdr:col>3</xdr:col>
      <xdr:colOff>1562100</xdr:colOff>
      <xdr:row>314</xdr:row>
      <xdr:rowOff>57150</xdr:rowOff>
    </xdr:to>
    <xdr:sp>
      <xdr:nvSpPr>
        <xdr:cNvPr id="8" name="Line 11"/>
        <xdr:cNvSpPr>
          <a:spLocks/>
        </xdr:cNvSpPr>
      </xdr:nvSpPr>
      <xdr:spPr>
        <a:xfrm>
          <a:off x="3752850" y="58493025"/>
          <a:ext cx="143827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315</xdr:row>
      <xdr:rowOff>180975</xdr:rowOff>
    </xdr:from>
    <xdr:to>
      <xdr:col>3</xdr:col>
      <xdr:colOff>1590675</xdr:colOff>
      <xdr:row>318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752850" y="59102625"/>
          <a:ext cx="1466850" cy="5143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3:K116"/>
  <sheetViews>
    <sheetView showGridLines="0" zoomScale="85" zoomScaleNormal="85" zoomScalePageLayoutView="0" workbookViewId="0" topLeftCell="A25">
      <selection activeCell="A37" sqref="A37"/>
    </sheetView>
  </sheetViews>
  <sheetFormatPr defaultColWidth="11.421875" defaultRowHeight="12.75"/>
  <cols>
    <col min="2" max="2" width="32.421875" style="0" customWidth="1"/>
    <col min="3" max="3" width="9.421875" style="0" customWidth="1"/>
    <col min="4" max="4" width="10.140625" style="0" customWidth="1"/>
    <col min="6" max="6" width="9.421875" style="0" customWidth="1"/>
    <col min="7" max="7" width="9.8515625" style="0" customWidth="1"/>
    <col min="8" max="8" width="12.8515625" style="0" customWidth="1"/>
    <col min="9" max="9" width="12.421875" style="0" customWidth="1"/>
    <col min="10" max="10" width="15.140625" style="0" customWidth="1"/>
    <col min="11" max="11" width="6.7109375" style="0" customWidth="1"/>
  </cols>
  <sheetData>
    <row r="2" ht="13.5" thickBot="1"/>
    <row r="3" spans="1:10" ht="34.5" thickBot="1">
      <c r="A3" s="218" t="s">
        <v>0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33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4.5" thickBot="1">
      <c r="A5" s="219" t="s">
        <v>119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10" ht="18.75" thickBot="1">
      <c r="A6" s="2" t="s">
        <v>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4" t="s">
        <v>10</v>
      </c>
    </row>
    <row r="7" spans="1:10" ht="18">
      <c r="A7" s="5"/>
      <c r="B7" s="6"/>
      <c r="C7" s="3"/>
      <c r="D7" s="3"/>
      <c r="E7" s="3"/>
      <c r="F7" s="3"/>
      <c r="G7" s="3"/>
      <c r="H7" s="3"/>
      <c r="I7" s="3"/>
      <c r="J7" s="4"/>
    </row>
    <row r="8" spans="1:11" ht="23.25">
      <c r="A8" s="7">
        <v>1</v>
      </c>
      <c r="B8" s="8" t="s">
        <v>11</v>
      </c>
      <c r="C8" s="9">
        <v>9</v>
      </c>
      <c r="D8" s="9">
        <v>23</v>
      </c>
      <c r="E8" s="9">
        <v>7</v>
      </c>
      <c r="F8" s="9">
        <v>0</v>
      </c>
      <c r="G8" s="9">
        <v>2</v>
      </c>
      <c r="H8" s="10">
        <v>220</v>
      </c>
      <c r="I8" s="10">
        <v>104</v>
      </c>
      <c r="J8" s="10">
        <f aca="true" t="shared" si="0" ref="J8:J17">H8-I8</f>
        <v>116</v>
      </c>
      <c r="K8">
        <f aca="true" t="shared" si="1" ref="K8:K17">H8+I8</f>
        <v>324</v>
      </c>
    </row>
    <row r="9" spans="1:11" ht="23.25">
      <c r="A9" s="7">
        <v>2</v>
      </c>
      <c r="B9" s="8" t="s">
        <v>12</v>
      </c>
      <c r="C9" s="9">
        <v>9</v>
      </c>
      <c r="D9" s="9">
        <v>22</v>
      </c>
      <c r="E9" s="9">
        <v>6</v>
      </c>
      <c r="F9" s="9">
        <v>1</v>
      </c>
      <c r="G9" s="9">
        <v>2</v>
      </c>
      <c r="H9" s="10">
        <v>210</v>
      </c>
      <c r="I9" s="10">
        <v>114</v>
      </c>
      <c r="J9" s="10">
        <f t="shared" si="0"/>
        <v>96</v>
      </c>
      <c r="K9">
        <f t="shared" si="1"/>
        <v>324</v>
      </c>
    </row>
    <row r="10" spans="1:11" ht="23.25">
      <c r="A10" s="7">
        <v>3</v>
      </c>
      <c r="B10" s="8" t="s">
        <v>13</v>
      </c>
      <c r="C10" s="9">
        <v>9</v>
      </c>
      <c r="D10" s="9">
        <v>22</v>
      </c>
      <c r="E10" s="9">
        <v>6</v>
      </c>
      <c r="F10" s="9">
        <v>1</v>
      </c>
      <c r="G10" s="9">
        <v>2</v>
      </c>
      <c r="H10" s="10">
        <v>186</v>
      </c>
      <c r="I10" s="10">
        <v>138</v>
      </c>
      <c r="J10" s="10">
        <f t="shared" si="0"/>
        <v>48</v>
      </c>
      <c r="K10">
        <f t="shared" si="1"/>
        <v>324</v>
      </c>
    </row>
    <row r="11" spans="1:11" ht="23.25">
      <c r="A11" s="7">
        <v>4</v>
      </c>
      <c r="B11" s="8" t="s">
        <v>15</v>
      </c>
      <c r="C11" s="9">
        <v>9</v>
      </c>
      <c r="D11" s="9">
        <v>21</v>
      </c>
      <c r="E11" s="9">
        <v>6</v>
      </c>
      <c r="F11" s="9">
        <v>0</v>
      </c>
      <c r="G11" s="9">
        <v>3</v>
      </c>
      <c r="H11" s="10">
        <v>182</v>
      </c>
      <c r="I11" s="10">
        <v>142</v>
      </c>
      <c r="J11" s="10">
        <f t="shared" si="0"/>
        <v>40</v>
      </c>
      <c r="K11">
        <f t="shared" si="1"/>
        <v>324</v>
      </c>
    </row>
    <row r="12" spans="1:11" ht="23.25">
      <c r="A12" s="7">
        <v>5</v>
      </c>
      <c r="B12" s="8" t="s">
        <v>16</v>
      </c>
      <c r="C12" s="9">
        <v>9</v>
      </c>
      <c r="D12" s="9">
        <v>21</v>
      </c>
      <c r="E12" s="9">
        <v>6</v>
      </c>
      <c r="F12" s="9">
        <v>0</v>
      </c>
      <c r="G12" s="9">
        <v>3</v>
      </c>
      <c r="H12" s="10">
        <v>194</v>
      </c>
      <c r="I12" s="10">
        <v>130</v>
      </c>
      <c r="J12" s="10">
        <f t="shared" si="0"/>
        <v>64</v>
      </c>
      <c r="K12">
        <f t="shared" si="1"/>
        <v>324</v>
      </c>
    </row>
    <row r="13" spans="1:11" ht="23.25">
      <c r="A13" s="7">
        <v>6</v>
      </c>
      <c r="B13" s="8" t="s">
        <v>14</v>
      </c>
      <c r="C13" s="9">
        <v>9</v>
      </c>
      <c r="D13" s="9">
        <v>17</v>
      </c>
      <c r="E13" s="9">
        <v>4</v>
      </c>
      <c r="F13" s="9">
        <v>0</v>
      </c>
      <c r="G13" s="9">
        <v>5</v>
      </c>
      <c r="H13" s="10">
        <v>166</v>
      </c>
      <c r="I13" s="10">
        <v>158</v>
      </c>
      <c r="J13" s="10">
        <f t="shared" si="0"/>
        <v>8</v>
      </c>
      <c r="K13">
        <f t="shared" si="1"/>
        <v>324</v>
      </c>
    </row>
    <row r="14" spans="1:11" ht="23.25">
      <c r="A14" s="7">
        <v>7</v>
      </c>
      <c r="B14" s="8" t="s">
        <v>18</v>
      </c>
      <c r="C14" s="9">
        <v>9</v>
      </c>
      <c r="D14" s="9">
        <v>16</v>
      </c>
      <c r="E14" s="9">
        <v>3</v>
      </c>
      <c r="F14" s="9">
        <v>1</v>
      </c>
      <c r="G14" s="9">
        <v>5</v>
      </c>
      <c r="H14" s="10">
        <v>130</v>
      </c>
      <c r="I14" s="10">
        <v>194</v>
      </c>
      <c r="J14" s="10">
        <f t="shared" si="0"/>
        <v>-64</v>
      </c>
      <c r="K14">
        <f t="shared" si="1"/>
        <v>324</v>
      </c>
    </row>
    <row r="15" spans="1:11" ht="23.25">
      <c r="A15" s="7">
        <v>8</v>
      </c>
      <c r="B15" s="8" t="s">
        <v>20</v>
      </c>
      <c r="C15" s="9">
        <v>9</v>
      </c>
      <c r="D15" s="9">
        <v>16</v>
      </c>
      <c r="E15" s="9">
        <v>3</v>
      </c>
      <c r="F15" s="9">
        <v>1</v>
      </c>
      <c r="G15" s="9">
        <v>5</v>
      </c>
      <c r="H15" s="10">
        <v>130</v>
      </c>
      <c r="I15" s="10">
        <v>194</v>
      </c>
      <c r="J15" s="10">
        <f t="shared" si="0"/>
        <v>-64</v>
      </c>
      <c r="K15">
        <f t="shared" si="1"/>
        <v>324</v>
      </c>
    </row>
    <row r="16" spans="1:11" ht="23.25">
      <c r="A16" s="7">
        <v>9</v>
      </c>
      <c r="B16" s="8" t="s">
        <v>17</v>
      </c>
      <c r="C16" s="9">
        <v>9</v>
      </c>
      <c r="D16" s="9">
        <v>12</v>
      </c>
      <c r="E16" s="9">
        <v>1</v>
      </c>
      <c r="F16" s="9">
        <v>1</v>
      </c>
      <c r="G16" s="9">
        <v>7</v>
      </c>
      <c r="H16" s="10">
        <v>114</v>
      </c>
      <c r="I16" s="10">
        <v>210</v>
      </c>
      <c r="J16" s="10">
        <f t="shared" si="0"/>
        <v>-96</v>
      </c>
      <c r="K16">
        <f t="shared" si="1"/>
        <v>324</v>
      </c>
    </row>
    <row r="17" spans="1:11" ht="23.25">
      <c r="A17" s="7">
        <v>10</v>
      </c>
      <c r="B17" s="8" t="s">
        <v>19</v>
      </c>
      <c r="C17" s="9">
        <v>9</v>
      </c>
      <c r="D17" s="9">
        <v>10</v>
      </c>
      <c r="E17" s="9">
        <v>0</v>
      </c>
      <c r="F17" s="9">
        <v>1</v>
      </c>
      <c r="G17" s="9">
        <v>8</v>
      </c>
      <c r="H17" s="10">
        <v>88</v>
      </c>
      <c r="I17" s="10">
        <v>236</v>
      </c>
      <c r="J17" s="10">
        <f t="shared" si="0"/>
        <v>-148</v>
      </c>
      <c r="K17">
        <f t="shared" si="1"/>
        <v>324</v>
      </c>
    </row>
    <row r="18" ht="12.75">
      <c r="H18" s="11"/>
    </row>
    <row r="19" spans="8:10" ht="12.75">
      <c r="H19" s="12">
        <f>SUM(H8:H17)</f>
        <v>1620</v>
      </c>
      <c r="I19" s="12">
        <f>SUM(I8:I17)</f>
        <v>1620</v>
      </c>
      <c r="J19" s="13">
        <f>SUM(J8:J17)</f>
        <v>0</v>
      </c>
    </row>
    <row r="20" ht="73.5" customHeight="1"/>
    <row r="21" ht="34.5" customHeight="1" thickBot="1"/>
    <row r="22" spans="1:10" ht="34.5" thickBot="1">
      <c r="A22" s="218" t="s">
        <v>21</v>
      </c>
      <c r="B22" s="218"/>
      <c r="C22" s="218"/>
      <c r="D22" s="218"/>
      <c r="E22" s="218"/>
      <c r="F22" s="218"/>
      <c r="G22" s="218"/>
      <c r="H22" s="218"/>
      <c r="I22" s="218"/>
      <c r="J22" s="218"/>
    </row>
    <row r="23" spans="1:10" ht="33.7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34.5" thickBot="1">
      <c r="A24" s="219" t="s">
        <v>121</v>
      </c>
      <c r="B24" s="219"/>
      <c r="C24" s="219"/>
      <c r="D24" s="219"/>
      <c r="E24" s="219"/>
      <c r="F24" s="219"/>
      <c r="G24" s="219"/>
      <c r="H24" s="219"/>
      <c r="I24" s="219"/>
      <c r="J24" s="219"/>
    </row>
    <row r="25" spans="1:10" ht="18.75" thickBot="1">
      <c r="A25" s="2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  <c r="G25" s="3" t="s">
        <v>7</v>
      </c>
      <c r="H25" s="3" t="s">
        <v>8</v>
      </c>
      <c r="I25" s="3" t="s">
        <v>9</v>
      </c>
      <c r="J25" s="4" t="s">
        <v>10</v>
      </c>
    </row>
    <row r="26" spans="1:10" ht="18.75" thickBot="1">
      <c r="A26" s="2"/>
      <c r="B26" s="3"/>
      <c r="C26" s="3"/>
      <c r="D26" s="3"/>
      <c r="E26" s="3"/>
      <c r="F26" s="3"/>
      <c r="G26" s="3"/>
      <c r="H26" s="3"/>
      <c r="I26" s="3"/>
      <c r="J26" s="4"/>
    </row>
    <row r="27" spans="1:11" ht="24" thickBot="1">
      <c r="A27" s="14">
        <v>1</v>
      </c>
      <c r="B27" s="15" t="s">
        <v>25</v>
      </c>
      <c r="C27" s="16">
        <v>9</v>
      </c>
      <c r="D27" s="17">
        <v>23</v>
      </c>
      <c r="E27" s="17">
        <v>7</v>
      </c>
      <c r="F27" s="17">
        <v>0</v>
      </c>
      <c r="G27" s="17">
        <v>2</v>
      </c>
      <c r="H27" s="17">
        <v>206</v>
      </c>
      <c r="I27" s="17">
        <v>118</v>
      </c>
      <c r="J27" s="18">
        <f aca="true" t="shared" si="2" ref="J27:J36">H27-I27</f>
        <v>88</v>
      </c>
      <c r="K27">
        <f aca="true" t="shared" si="3" ref="K27:K36">H27+I27</f>
        <v>324</v>
      </c>
    </row>
    <row r="28" spans="1:11" ht="24" thickBot="1">
      <c r="A28" s="19">
        <v>2</v>
      </c>
      <c r="B28" s="15" t="s">
        <v>22</v>
      </c>
      <c r="C28" s="16">
        <v>9</v>
      </c>
      <c r="D28" s="17">
        <v>20</v>
      </c>
      <c r="E28" s="17">
        <v>5</v>
      </c>
      <c r="F28" s="17">
        <v>1</v>
      </c>
      <c r="G28" s="17">
        <v>3</v>
      </c>
      <c r="H28" s="17">
        <v>204</v>
      </c>
      <c r="I28" s="17">
        <v>120</v>
      </c>
      <c r="J28" s="18">
        <f t="shared" si="2"/>
        <v>84</v>
      </c>
      <c r="K28">
        <f t="shared" si="3"/>
        <v>324</v>
      </c>
    </row>
    <row r="29" spans="1:11" ht="24" thickBot="1">
      <c r="A29" s="19">
        <v>3</v>
      </c>
      <c r="B29" s="15" t="s">
        <v>31</v>
      </c>
      <c r="C29" s="16">
        <v>9</v>
      </c>
      <c r="D29" s="17">
        <v>20</v>
      </c>
      <c r="E29" s="17">
        <v>5</v>
      </c>
      <c r="F29" s="17">
        <v>1</v>
      </c>
      <c r="G29" s="17">
        <v>3</v>
      </c>
      <c r="H29" s="17">
        <v>162</v>
      </c>
      <c r="I29" s="17">
        <v>162</v>
      </c>
      <c r="J29" s="18">
        <f t="shared" si="2"/>
        <v>0</v>
      </c>
      <c r="K29">
        <f t="shared" si="3"/>
        <v>324</v>
      </c>
    </row>
    <row r="30" spans="1:11" ht="24" thickBot="1">
      <c r="A30" s="19">
        <v>4</v>
      </c>
      <c r="B30" s="15" t="s">
        <v>28</v>
      </c>
      <c r="C30" s="16">
        <v>9</v>
      </c>
      <c r="D30" s="17">
        <v>18</v>
      </c>
      <c r="E30" s="17">
        <v>3</v>
      </c>
      <c r="F30" s="17">
        <v>3</v>
      </c>
      <c r="G30" s="17">
        <v>3</v>
      </c>
      <c r="H30" s="17">
        <v>170</v>
      </c>
      <c r="I30" s="17">
        <v>154</v>
      </c>
      <c r="J30" s="18">
        <f t="shared" si="2"/>
        <v>16</v>
      </c>
      <c r="K30">
        <f t="shared" si="3"/>
        <v>324</v>
      </c>
    </row>
    <row r="31" spans="1:11" ht="24" thickBot="1">
      <c r="A31" s="19">
        <v>5</v>
      </c>
      <c r="B31" s="20" t="s">
        <v>24</v>
      </c>
      <c r="C31" s="16">
        <v>9</v>
      </c>
      <c r="D31" s="16">
        <v>18</v>
      </c>
      <c r="E31" s="16">
        <v>4</v>
      </c>
      <c r="F31" s="16">
        <v>1</v>
      </c>
      <c r="G31" s="16">
        <v>4</v>
      </c>
      <c r="H31" s="16">
        <v>160</v>
      </c>
      <c r="I31" s="16">
        <v>164</v>
      </c>
      <c r="J31" s="21">
        <f t="shared" si="2"/>
        <v>-4</v>
      </c>
      <c r="K31">
        <f t="shared" si="3"/>
        <v>324</v>
      </c>
    </row>
    <row r="32" spans="1:11" ht="24" thickBot="1">
      <c r="A32" s="19">
        <v>6</v>
      </c>
      <c r="B32" s="22" t="s">
        <v>26</v>
      </c>
      <c r="C32" s="16">
        <v>9</v>
      </c>
      <c r="D32" s="23">
        <v>18</v>
      </c>
      <c r="E32" s="23">
        <v>4</v>
      </c>
      <c r="F32" s="23">
        <v>1</v>
      </c>
      <c r="G32" s="23">
        <v>4</v>
      </c>
      <c r="H32" s="23">
        <v>140</v>
      </c>
      <c r="I32" s="23">
        <v>184</v>
      </c>
      <c r="J32" s="24">
        <f t="shared" si="2"/>
        <v>-44</v>
      </c>
      <c r="K32">
        <f t="shared" si="3"/>
        <v>324</v>
      </c>
    </row>
    <row r="33" spans="1:11" ht="24" thickBot="1">
      <c r="A33" s="19">
        <v>7</v>
      </c>
      <c r="B33" s="15" t="s">
        <v>27</v>
      </c>
      <c r="C33" s="16">
        <v>9</v>
      </c>
      <c r="D33" s="17">
        <v>18</v>
      </c>
      <c r="E33" s="17">
        <v>2</v>
      </c>
      <c r="F33" s="17">
        <v>4</v>
      </c>
      <c r="G33" s="17">
        <v>3</v>
      </c>
      <c r="H33" s="17">
        <v>144</v>
      </c>
      <c r="I33" s="17">
        <v>180</v>
      </c>
      <c r="J33" s="18">
        <f t="shared" si="2"/>
        <v>-36</v>
      </c>
      <c r="K33">
        <f t="shared" si="3"/>
        <v>324</v>
      </c>
    </row>
    <row r="34" spans="1:10" ht="21.75" customHeight="1" thickBot="1">
      <c r="A34" s="19">
        <v>8</v>
      </c>
      <c r="B34" s="15" t="s">
        <v>23</v>
      </c>
      <c r="C34" s="16">
        <v>9</v>
      </c>
      <c r="D34" s="17">
        <v>17</v>
      </c>
      <c r="E34" s="17">
        <v>4</v>
      </c>
      <c r="F34" s="17">
        <v>0</v>
      </c>
      <c r="G34" s="17">
        <v>5</v>
      </c>
      <c r="H34" s="17">
        <v>172</v>
      </c>
      <c r="I34" s="17">
        <v>152</v>
      </c>
      <c r="J34" s="18">
        <f t="shared" si="2"/>
        <v>20</v>
      </c>
    </row>
    <row r="35" spans="1:11" ht="24" thickBot="1">
      <c r="A35" s="19">
        <v>9</v>
      </c>
      <c r="B35" s="15" t="s">
        <v>29</v>
      </c>
      <c r="C35" s="16">
        <v>9</v>
      </c>
      <c r="D35" s="17">
        <v>16</v>
      </c>
      <c r="E35" s="17">
        <v>2</v>
      </c>
      <c r="F35" s="17">
        <v>3</v>
      </c>
      <c r="G35" s="17">
        <v>4</v>
      </c>
      <c r="H35" s="17">
        <v>154</v>
      </c>
      <c r="I35" s="17">
        <v>170</v>
      </c>
      <c r="J35" s="18">
        <f t="shared" si="2"/>
        <v>-16</v>
      </c>
      <c r="K35">
        <f t="shared" si="3"/>
        <v>324</v>
      </c>
    </row>
    <row r="36" spans="1:11" ht="24" thickBot="1">
      <c r="A36" s="25">
        <v>10</v>
      </c>
      <c r="B36" s="15" t="s">
        <v>30</v>
      </c>
      <c r="C36" s="16">
        <v>9</v>
      </c>
      <c r="D36" s="17">
        <v>13</v>
      </c>
      <c r="E36" s="17">
        <v>1</v>
      </c>
      <c r="F36" s="17">
        <v>2</v>
      </c>
      <c r="G36" s="17">
        <v>6</v>
      </c>
      <c r="H36" s="17">
        <v>108</v>
      </c>
      <c r="I36" s="17">
        <v>218</v>
      </c>
      <c r="J36" s="18">
        <f t="shared" si="2"/>
        <v>-110</v>
      </c>
      <c r="K36">
        <f t="shared" si="3"/>
        <v>326</v>
      </c>
    </row>
    <row r="38" spans="8:10" ht="12.75">
      <c r="H38" s="12">
        <f>SUM(H27:H36)</f>
        <v>1620</v>
      </c>
      <c r="I38" s="12">
        <f>SUM(I27:I36)</f>
        <v>1622</v>
      </c>
      <c r="J38" s="13">
        <f>SUM(J27:J36)</f>
        <v>-2</v>
      </c>
    </row>
    <row r="39" ht="70.5" customHeight="1" thickBot="1"/>
    <row r="40" spans="1:10" ht="70.5" customHeight="1" thickBot="1">
      <c r="A40" s="218" t="s">
        <v>32</v>
      </c>
      <c r="B40" s="218"/>
      <c r="C40" s="218"/>
      <c r="D40" s="218"/>
      <c r="E40" s="218"/>
      <c r="F40" s="218"/>
      <c r="G40" s="218"/>
      <c r="H40" s="218"/>
      <c r="I40" s="218"/>
      <c r="J40" s="218"/>
    </row>
    <row r="41" spans="1:10" ht="21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34.5" thickBot="1">
      <c r="A42" s="219" t="s">
        <v>122</v>
      </c>
      <c r="B42" s="219"/>
      <c r="C42" s="219"/>
      <c r="D42" s="219"/>
      <c r="E42" s="219"/>
      <c r="F42" s="219"/>
      <c r="G42" s="219"/>
      <c r="H42" s="219"/>
      <c r="I42" s="219"/>
      <c r="J42" s="219"/>
    </row>
    <row r="43" spans="1:10" ht="18.75" thickBot="1">
      <c r="A43" s="26" t="s">
        <v>1</v>
      </c>
      <c r="B43" s="27" t="s">
        <v>2</v>
      </c>
      <c r="C43" s="27" t="s">
        <v>3</v>
      </c>
      <c r="D43" s="27" t="s">
        <v>4</v>
      </c>
      <c r="E43" s="27" t="s">
        <v>5</v>
      </c>
      <c r="F43" s="27" t="s">
        <v>6</v>
      </c>
      <c r="G43" s="27" t="s">
        <v>7</v>
      </c>
      <c r="H43" s="27" t="s">
        <v>8</v>
      </c>
      <c r="I43" s="27" t="s">
        <v>9</v>
      </c>
      <c r="J43" s="28" t="s">
        <v>10</v>
      </c>
    </row>
    <row r="44" spans="1:10" ht="18.75" thickBot="1">
      <c r="A44" s="2"/>
      <c r="B44" s="3"/>
      <c r="C44" s="3"/>
      <c r="D44" s="3"/>
      <c r="E44" s="3"/>
      <c r="F44" s="29"/>
      <c r="G44" s="3"/>
      <c r="H44" s="3"/>
      <c r="I44" s="29"/>
      <c r="J44" s="4"/>
    </row>
    <row r="45" spans="1:11" ht="24" thickBot="1">
      <c r="A45" s="14">
        <v>1</v>
      </c>
      <c r="B45" s="30" t="s">
        <v>33</v>
      </c>
      <c r="C45" s="16">
        <v>9</v>
      </c>
      <c r="D45" s="16">
        <v>25</v>
      </c>
      <c r="E45" s="16">
        <v>8</v>
      </c>
      <c r="F45" s="31">
        <v>0</v>
      </c>
      <c r="G45" s="16">
        <v>1</v>
      </c>
      <c r="H45" s="16">
        <v>228</v>
      </c>
      <c r="I45" s="31">
        <v>96</v>
      </c>
      <c r="J45" s="21">
        <f aca="true" t="shared" si="4" ref="J45:J54">H45-I45</f>
        <v>132</v>
      </c>
      <c r="K45">
        <f aca="true" t="shared" si="5" ref="K45:K54">H45+I45</f>
        <v>324</v>
      </c>
    </row>
    <row r="46" spans="1:11" ht="24" thickBot="1">
      <c r="A46" s="32">
        <v>2</v>
      </c>
      <c r="B46" s="30" t="s">
        <v>34</v>
      </c>
      <c r="C46" s="16">
        <v>9</v>
      </c>
      <c r="D46" s="16">
        <v>24</v>
      </c>
      <c r="E46" s="16">
        <v>7</v>
      </c>
      <c r="F46" s="31">
        <v>0</v>
      </c>
      <c r="G46" s="16">
        <v>1</v>
      </c>
      <c r="H46" s="16">
        <v>194</v>
      </c>
      <c r="I46" s="31">
        <v>130</v>
      </c>
      <c r="J46" s="21">
        <f t="shared" si="4"/>
        <v>64</v>
      </c>
      <c r="K46">
        <f t="shared" si="5"/>
        <v>324</v>
      </c>
    </row>
    <row r="47" spans="1:11" ht="24" thickBot="1">
      <c r="A47" s="19">
        <v>3</v>
      </c>
      <c r="B47" s="34" t="s">
        <v>41</v>
      </c>
      <c r="C47" s="16">
        <v>9</v>
      </c>
      <c r="D47" s="35">
        <v>23</v>
      </c>
      <c r="E47" s="35">
        <v>7</v>
      </c>
      <c r="F47" s="36">
        <v>0</v>
      </c>
      <c r="G47" s="35">
        <v>2</v>
      </c>
      <c r="H47" s="35">
        <v>220</v>
      </c>
      <c r="I47" s="36">
        <v>104</v>
      </c>
      <c r="J47" s="37">
        <f t="shared" si="4"/>
        <v>116</v>
      </c>
      <c r="K47">
        <f t="shared" si="5"/>
        <v>324</v>
      </c>
    </row>
    <row r="48" spans="1:11" ht="24.75" customHeight="1" thickBot="1">
      <c r="A48" s="19">
        <v>4</v>
      </c>
      <c r="B48" s="30" t="s">
        <v>42</v>
      </c>
      <c r="C48" s="16">
        <v>9</v>
      </c>
      <c r="D48" s="16">
        <v>18</v>
      </c>
      <c r="E48" s="16">
        <v>4</v>
      </c>
      <c r="F48" s="31">
        <v>1</v>
      </c>
      <c r="G48" s="16">
        <v>4</v>
      </c>
      <c r="H48" s="16">
        <v>158</v>
      </c>
      <c r="I48" s="31">
        <v>166</v>
      </c>
      <c r="J48" s="21">
        <f t="shared" si="4"/>
        <v>-8</v>
      </c>
      <c r="K48">
        <f t="shared" si="5"/>
        <v>324</v>
      </c>
    </row>
    <row r="49" spans="1:11" ht="24" thickBot="1">
      <c r="A49" s="19">
        <v>5</v>
      </c>
      <c r="B49" s="33" t="s">
        <v>40</v>
      </c>
      <c r="C49" s="16">
        <v>9</v>
      </c>
      <c r="D49" s="16">
        <v>18</v>
      </c>
      <c r="E49" s="16">
        <v>3</v>
      </c>
      <c r="F49" s="31">
        <v>3</v>
      </c>
      <c r="G49" s="16">
        <v>3</v>
      </c>
      <c r="H49" s="16">
        <v>154</v>
      </c>
      <c r="I49" s="31">
        <v>170</v>
      </c>
      <c r="J49" s="21">
        <f t="shared" si="4"/>
        <v>-16</v>
      </c>
      <c r="K49">
        <f t="shared" si="5"/>
        <v>324</v>
      </c>
    </row>
    <row r="50" spans="1:11" ht="24" thickBot="1">
      <c r="A50" s="19">
        <v>6</v>
      </c>
      <c r="B50" s="30" t="s">
        <v>35</v>
      </c>
      <c r="C50" s="16">
        <v>9</v>
      </c>
      <c r="D50" s="16">
        <v>16</v>
      </c>
      <c r="E50" s="16">
        <v>2</v>
      </c>
      <c r="F50" s="31">
        <v>3</v>
      </c>
      <c r="G50" s="16">
        <v>4</v>
      </c>
      <c r="H50" s="16">
        <v>142</v>
      </c>
      <c r="I50" s="31">
        <v>182</v>
      </c>
      <c r="J50" s="21">
        <f t="shared" si="4"/>
        <v>-40</v>
      </c>
      <c r="K50">
        <f t="shared" si="5"/>
        <v>324</v>
      </c>
    </row>
    <row r="51" spans="1:11" ht="24" thickBot="1">
      <c r="A51" s="19">
        <v>7</v>
      </c>
      <c r="B51" s="30" t="s">
        <v>36</v>
      </c>
      <c r="C51" s="16">
        <v>9</v>
      </c>
      <c r="D51" s="16">
        <v>16</v>
      </c>
      <c r="E51" s="16">
        <v>3</v>
      </c>
      <c r="F51" s="31">
        <v>1</v>
      </c>
      <c r="G51" s="16">
        <v>5</v>
      </c>
      <c r="H51" s="16">
        <v>156</v>
      </c>
      <c r="I51" s="31">
        <v>168</v>
      </c>
      <c r="J51" s="21">
        <f t="shared" si="4"/>
        <v>-12</v>
      </c>
      <c r="K51" s="164">
        <v>324</v>
      </c>
    </row>
    <row r="52" spans="1:11" ht="24" thickBot="1">
      <c r="A52" s="25">
        <v>8</v>
      </c>
      <c r="B52" s="30" t="s">
        <v>37</v>
      </c>
      <c r="C52" s="16">
        <v>9</v>
      </c>
      <c r="D52" s="16">
        <v>14</v>
      </c>
      <c r="E52" s="16">
        <v>2</v>
      </c>
      <c r="F52" s="31">
        <v>1</v>
      </c>
      <c r="G52" s="16">
        <v>6</v>
      </c>
      <c r="H52" s="16">
        <v>124</v>
      </c>
      <c r="I52" s="31">
        <v>200</v>
      </c>
      <c r="J52" s="21">
        <f t="shared" si="4"/>
        <v>-76</v>
      </c>
      <c r="K52">
        <f t="shared" si="5"/>
        <v>324</v>
      </c>
    </row>
    <row r="53" spans="1:11" ht="24" thickBot="1">
      <c r="A53" s="19">
        <v>9</v>
      </c>
      <c r="B53" s="20" t="s">
        <v>39</v>
      </c>
      <c r="C53" s="16">
        <v>9</v>
      </c>
      <c r="D53" s="16">
        <v>13</v>
      </c>
      <c r="E53" s="16">
        <v>1</v>
      </c>
      <c r="F53" s="31">
        <v>2</v>
      </c>
      <c r="G53" s="16">
        <v>6</v>
      </c>
      <c r="H53" s="16">
        <v>116</v>
      </c>
      <c r="I53" s="31">
        <v>208</v>
      </c>
      <c r="J53" s="21">
        <f t="shared" si="4"/>
        <v>-92</v>
      </c>
      <c r="K53">
        <f>H53+I53</f>
        <v>324</v>
      </c>
    </row>
    <row r="54" spans="1:11" ht="23.25">
      <c r="A54" s="19">
        <v>10</v>
      </c>
      <c r="B54" s="30" t="s">
        <v>38</v>
      </c>
      <c r="C54" s="16">
        <v>9</v>
      </c>
      <c r="D54" s="16">
        <v>13</v>
      </c>
      <c r="E54" s="16">
        <v>2</v>
      </c>
      <c r="F54" s="31">
        <v>0</v>
      </c>
      <c r="G54" s="16">
        <v>7</v>
      </c>
      <c r="H54" s="16">
        <v>128</v>
      </c>
      <c r="I54" s="31">
        <v>196</v>
      </c>
      <c r="J54" s="21">
        <f t="shared" si="4"/>
        <v>-68</v>
      </c>
      <c r="K54">
        <f t="shared" si="5"/>
        <v>324</v>
      </c>
    </row>
    <row r="55" ht="10.5" customHeight="1"/>
    <row r="56" spans="8:10" ht="12.75">
      <c r="H56" s="12">
        <f>SUM(H45:H54)</f>
        <v>1620</v>
      </c>
      <c r="I56" s="12">
        <f>SUM(I45:I54)</f>
        <v>1620</v>
      </c>
      <c r="J56" s="13">
        <f>SUM(J45:J54)</f>
        <v>0</v>
      </c>
    </row>
    <row r="58" ht="17.25" customHeight="1" thickBot="1"/>
    <row r="59" spans="1:10" ht="34.5" thickBot="1">
      <c r="A59" s="218" t="s">
        <v>43</v>
      </c>
      <c r="B59" s="218"/>
      <c r="C59" s="218"/>
      <c r="D59" s="218"/>
      <c r="E59" s="218"/>
      <c r="F59" s="218"/>
      <c r="G59" s="218"/>
      <c r="H59" s="218"/>
      <c r="I59" s="218"/>
      <c r="J59" s="218"/>
    </row>
    <row r="60" spans="1:10" ht="33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34.5" thickBot="1">
      <c r="A61" s="219" t="s">
        <v>120</v>
      </c>
      <c r="B61" s="219"/>
      <c r="C61" s="219"/>
      <c r="D61" s="219"/>
      <c r="E61" s="219"/>
      <c r="F61" s="219"/>
      <c r="G61" s="219"/>
      <c r="H61" s="219"/>
      <c r="I61" s="219"/>
      <c r="J61" s="219"/>
    </row>
    <row r="62" spans="1:10" ht="18.75" thickBot="1">
      <c r="A62" s="38" t="s">
        <v>1</v>
      </c>
      <c r="B62" s="38" t="s">
        <v>2</v>
      </c>
      <c r="C62" s="38" t="s">
        <v>3</v>
      </c>
      <c r="D62" s="38" t="s">
        <v>4</v>
      </c>
      <c r="E62" s="38" t="s">
        <v>5</v>
      </c>
      <c r="F62" s="38" t="s">
        <v>6</v>
      </c>
      <c r="G62" s="38" t="s">
        <v>7</v>
      </c>
      <c r="H62" s="38" t="s">
        <v>8</v>
      </c>
      <c r="I62" s="38" t="s">
        <v>9</v>
      </c>
      <c r="J62" s="38" t="s">
        <v>10</v>
      </c>
    </row>
    <row r="63" spans="1:10" ht="18">
      <c r="A63" s="39"/>
      <c r="B63" s="39"/>
      <c r="C63" s="39" t="s">
        <v>44</v>
      </c>
      <c r="D63" s="39"/>
      <c r="E63" s="39"/>
      <c r="F63" s="39"/>
      <c r="G63" s="39"/>
      <c r="H63" s="39"/>
      <c r="I63" s="39"/>
      <c r="J63" s="39"/>
    </row>
    <row r="64" spans="1:11" ht="24" thickBot="1">
      <c r="A64" s="19">
        <v>1</v>
      </c>
      <c r="B64" s="22" t="s">
        <v>45</v>
      </c>
      <c r="C64" s="23">
        <v>9</v>
      </c>
      <c r="D64" s="23">
        <v>27</v>
      </c>
      <c r="E64" s="23">
        <v>9</v>
      </c>
      <c r="F64" s="23">
        <v>0</v>
      </c>
      <c r="G64" s="23">
        <v>0</v>
      </c>
      <c r="H64" s="17">
        <v>256</v>
      </c>
      <c r="I64" s="17">
        <v>68</v>
      </c>
      <c r="J64" s="18">
        <f aca="true" t="shared" si="6" ref="J64:J73">H64-I64</f>
        <v>188</v>
      </c>
      <c r="K64">
        <f aca="true" t="shared" si="7" ref="K64:K73">H64+I64</f>
        <v>324</v>
      </c>
    </row>
    <row r="65" spans="1:11" ht="23.25">
      <c r="A65" s="19">
        <v>2</v>
      </c>
      <c r="B65" s="15" t="s">
        <v>27</v>
      </c>
      <c r="C65" s="17">
        <v>9</v>
      </c>
      <c r="D65" s="17">
        <v>25</v>
      </c>
      <c r="E65" s="17">
        <v>8</v>
      </c>
      <c r="F65" s="17">
        <v>0</v>
      </c>
      <c r="G65" s="17">
        <v>1</v>
      </c>
      <c r="H65" s="17">
        <v>220</v>
      </c>
      <c r="I65" s="17">
        <v>104</v>
      </c>
      <c r="J65" s="18">
        <f t="shared" si="6"/>
        <v>116</v>
      </c>
      <c r="K65">
        <f t="shared" si="7"/>
        <v>324</v>
      </c>
    </row>
    <row r="66" spans="1:11" ht="23.25">
      <c r="A66" s="19">
        <v>3</v>
      </c>
      <c r="B66" s="15" t="s">
        <v>47</v>
      </c>
      <c r="C66" s="17">
        <v>9</v>
      </c>
      <c r="D66" s="17">
        <v>22</v>
      </c>
      <c r="E66" s="17">
        <v>6</v>
      </c>
      <c r="F66" s="17">
        <v>1</v>
      </c>
      <c r="G66" s="17">
        <v>2</v>
      </c>
      <c r="H66" s="17">
        <v>202</v>
      </c>
      <c r="I66" s="17">
        <v>122</v>
      </c>
      <c r="J66" s="18">
        <f t="shared" si="6"/>
        <v>80</v>
      </c>
      <c r="K66">
        <f t="shared" si="7"/>
        <v>324</v>
      </c>
    </row>
    <row r="67" spans="1:11" ht="23.25">
      <c r="A67" s="19">
        <v>4</v>
      </c>
      <c r="B67" s="15" t="s">
        <v>49</v>
      </c>
      <c r="C67" s="17">
        <v>9</v>
      </c>
      <c r="D67" s="17">
        <v>21</v>
      </c>
      <c r="E67" s="17">
        <v>6</v>
      </c>
      <c r="F67" s="17">
        <v>0</v>
      </c>
      <c r="G67" s="17">
        <v>3</v>
      </c>
      <c r="H67" s="17">
        <v>154</v>
      </c>
      <c r="I67" s="17">
        <v>170</v>
      </c>
      <c r="J67" s="18">
        <f t="shared" si="6"/>
        <v>-16</v>
      </c>
      <c r="K67">
        <f t="shared" si="7"/>
        <v>324</v>
      </c>
    </row>
    <row r="68" spans="1:11" ht="23.25">
      <c r="A68" s="19">
        <v>5</v>
      </c>
      <c r="B68" s="15" t="s">
        <v>48</v>
      </c>
      <c r="C68" s="17">
        <v>9</v>
      </c>
      <c r="D68" s="17">
        <v>18</v>
      </c>
      <c r="E68" s="17">
        <v>4</v>
      </c>
      <c r="F68" s="17">
        <v>1</v>
      </c>
      <c r="G68" s="17">
        <v>4</v>
      </c>
      <c r="H68" s="17">
        <v>154</v>
      </c>
      <c r="I68" s="17">
        <v>170</v>
      </c>
      <c r="J68" s="18">
        <f t="shared" si="6"/>
        <v>-16</v>
      </c>
      <c r="K68">
        <f t="shared" si="7"/>
        <v>324</v>
      </c>
    </row>
    <row r="69" spans="1:11" ht="23.25">
      <c r="A69" s="19">
        <v>6</v>
      </c>
      <c r="B69" s="15" t="s">
        <v>46</v>
      </c>
      <c r="C69" s="17">
        <v>9</v>
      </c>
      <c r="D69" s="17">
        <v>17</v>
      </c>
      <c r="E69" s="17">
        <v>4</v>
      </c>
      <c r="F69" s="17">
        <v>0</v>
      </c>
      <c r="G69" s="17">
        <v>5</v>
      </c>
      <c r="H69" s="17">
        <v>174</v>
      </c>
      <c r="I69" s="17">
        <v>150</v>
      </c>
      <c r="J69" s="18">
        <f t="shared" si="6"/>
        <v>24</v>
      </c>
      <c r="K69">
        <f t="shared" si="7"/>
        <v>324</v>
      </c>
    </row>
    <row r="70" spans="1:11" ht="23.25">
      <c r="A70" s="19">
        <v>7</v>
      </c>
      <c r="B70" s="15" t="s">
        <v>53</v>
      </c>
      <c r="C70" s="17">
        <v>9</v>
      </c>
      <c r="D70" s="17">
        <v>16</v>
      </c>
      <c r="E70" s="17">
        <v>3</v>
      </c>
      <c r="F70" s="17">
        <v>1</v>
      </c>
      <c r="G70" s="17">
        <v>5</v>
      </c>
      <c r="H70" s="17">
        <v>142</v>
      </c>
      <c r="I70" s="17">
        <v>182</v>
      </c>
      <c r="J70" s="18">
        <f t="shared" si="6"/>
        <v>-40</v>
      </c>
      <c r="K70">
        <f t="shared" si="7"/>
        <v>324</v>
      </c>
    </row>
    <row r="71" spans="1:11" ht="23.25">
      <c r="A71" s="19">
        <v>8</v>
      </c>
      <c r="B71" s="15" t="s">
        <v>51</v>
      </c>
      <c r="C71" s="17">
        <v>9</v>
      </c>
      <c r="D71" s="17">
        <v>13</v>
      </c>
      <c r="E71" s="17">
        <v>2</v>
      </c>
      <c r="F71" s="17">
        <v>0</v>
      </c>
      <c r="G71" s="17">
        <v>7</v>
      </c>
      <c r="H71" s="17">
        <v>122</v>
      </c>
      <c r="I71" s="17">
        <v>202</v>
      </c>
      <c r="J71" s="18">
        <f t="shared" si="6"/>
        <v>-80</v>
      </c>
      <c r="K71">
        <f t="shared" si="7"/>
        <v>324</v>
      </c>
    </row>
    <row r="72" spans="1:11" ht="23.25">
      <c r="A72" s="19">
        <v>9</v>
      </c>
      <c r="B72" s="15" t="s">
        <v>52</v>
      </c>
      <c r="C72" s="17">
        <v>9</v>
      </c>
      <c r="D72" s="17">
        <v>11</v>
      </c>
      <c r="E72" s="17">
        <v>0</v>
      </c>
      <c r="F72" s="17">
        <v>2</v>
      </c>
      <c r="G72" s="17">
        <v>7</v>
      </c>
      <c r="H72" s="17">
        <v>118</v>
      </c>
      <c r="I72" s="17">
        <v>206</v>
      </c>
      <c r="J72" s="18">
        <f t="shared" si="6"/>
        <v>-88</v>
      </c>
      <c r="K72">
        <f t="shared" si="7"/>
        <v>324</v>
      </c>
    </row>
    <row r="73" spans="1:11" ht="24" thickBot="1">
      <c r="A73" s="25">
        <v>10</v>
      </c>
      <c r="B73" s="15" t="s">
        <v>50</v>
      </c>
      <c r="C73" s="17">
        <v>9</v>
      </c>
      <c r="D73" s="17">
        <v>10</v>
      </c>
      <c r="E73" s="17">
        <v>0</v>
      </c>
      <c r="F73" s="17">
        <v>1</v>
      </c>
      <c r="G73" s="17">
        <v>8</v>
      </c>
      <c r="H73" s="17">
        <v>102</v>
      </c>
      <c r="I73" s="17">
        <v>220</v>
      </c>
      <c r="J73" s="18">
        <f t="shared" si="6"/>
        <v>-118</v>
      </c>
      <c r="K73">
        <f t="shared" si="7"/>
        <v>322</v>
      </c>
    </row>
    <row r="75" spans="8:9" ht="12.75">
      <c r="H75">
        <f>H64+H65+H66+H67+H68+H69+H70+H71+H72+H73</f>
        <v>1644</v>
      </c>
      <c r="I75">
        <f>I64+I65+I66+I67+I68+I69+I70+I71+I72+I73</f>
        <v>1594</v>
      </c>
    </row>
    <row r="79" spans="1:10" ht="33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34.5" thickBot="1">
      <c r="A80" s="219"/>
      <c r="B80" s="219"/>
      <c r="C80" s="219"/>
      <c r="D80" s="219"/>
      <c r="E80" s="219"/>
      <c r="F80" s="219"/>
      <c r="G80" s="219"/>
      <c r="H80" s="219"/>
      <c r="I80" s="219"/>
      <c r="J80" s="219"/>
    </row>
    <row r="81" spans="1:10" ht="34.5" thickBot="1">
      <c r="A81" s="218" t="s">
        <v>43</v>
      </c>
      <c r="B81" s="218"/>
      <c r="C81" s="218"/>
      <c r="D81" s="218"/>
      <c r="E81" s="218"/>
      <c r="F81" s="218"/>
      <c r="G81" s="218"/>
      <c r="H81" s="218"/>
      <c r="I81" s="218"/>
      <c r="J81" s="218"/>
    </row>
    <row r="82" spans="1:10" ht="33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34.5" thickBot="1">
      <c r="A83" s="219" t="s">
        <v>118</v>
      </c>
      <c r="B83" s="219"/>
      <c r="C83" s="219"/>
      <c r="D83" s="219"/>
      <c r="E83" s="219"/>
      <c r="F83" s="219"/>
      <c r="G83" s="219"/>
      <c r="H83" s="219"/>
      <c r="I83" s="219"/>
      <c r="J83" s="219"/>
    </row>
    <row r="84" spans="1:10" ht="18.75" thickBot="1">
      <c r="A84" s="38" t="s">
        <v>1</v>
      </c>
      <c r="B84" s="38" t="s">
        <v>2</v>
      </c>
      <c r="C84" s="38" t="s">
        <v>3</v>
      </c>
      <c r="D84" s="38" t="s">
        <v>4</v>
      </c>
      <c r="E84" s="38" t="s">
        <v>5</v>
      </c>
      <c r="F84" s="38" t="s">
        <v>6</v>
      </c>
      <c r="G84" s="38" t="s">
        <v>7</v>
      </c>
      <c r="H84" s="38" t="s">
        <v>8</v>
      </c>
      <c r="I84" s="38" t="s">
        <v>9</v>
      </c>
      <c r="J84" s="38" t="s">
        <v>10</v>
      </c>
    </row>
    <row r="85" spans="1:10" ht="18">
      <c r="A85" s="39"/>
      <c r="B85" s="39"/>
      <c r="C85" s="39" t="s">
        <v>44</v>
      </c>
      <c r="D85" s="39"/>
      <c r="E85" s="39"/>
      <c r="F85" s="39"/>
      <c r="G85" s="39"/>
      <c r="H85" s="39"/>
      <c r="I85" s="39"/>
      <c r="J85" s="39"/>
    </row>
    <row r="86" spans="1:11" ht="23.25">
      <c r="A86" s="19">
        <v>1</v>
      </c>
      <c r="B86" s="15" t="s">
        <v>115</v>
      </c>
      <c r="C86" s="17">
        <v>9</v>
      </c>
      <c r="D86" s="17">
        <v>25</v>
      </c>
      <c r="E86" s="17">
        <v>8</v>
      </c>
      <c r="F86" s="17">
        <v>0</v>
      </c>
      <c r="G86" s="17">
        <v>1</v>
      </c>
      <c r="H86" s="17">
        <v>250</v>
      </c>
      <c r="I86" s="17">
        <v>74</v>
      </c>
      <c r="J86" s="18">
        <f aca="true" t="shared" si="8" ref="J86:J95">H86-I86</f>
        <v>176</v>
      </c>
      <c r="K86">
        <f aca="true" t="shared" si="9" ref="K86:K95">H86+I86</f>
        <v>324</v>
      </c>
    </row>
    <row r="87" spans="1:11" ht="23.25">
      <c r="A87" s="19">
        <v>2</v>
      </c>
      <c r="B87" s="15" t="s">
        <v>56</v>
      </c>
      <c r="C87" s="17">
        <v>9</v>
      </c>
      <c r="D87" s="17">
        <v>23</v>
      </c>
      <c r="E87" s="17">
        <v>7</v>
      </c>
      <c r="F87" s="17">
        <v>0</v>
      </c>
      <c r="G87" s="17">
        <v>2</v>
      </c>
      <c r="H87" s="17">
        <v>208</v>
      </c>
      <c r="I87" s="17">
        <v>116</v>
      </c>
      <c r="J87" s="18">
        <f t="shared" si="8"/>
        <v>92</v>
      </c>
      <c r="K87">
        <f t="shared" si="9"/>
        <v>324</v>
      </c>
    </row>
    <row r="88" spans="1:11" ht="23.25">
      <c r="A88" s="19">
        <v>3</v>
      </c>
      <c r="B88" s="15" t="s">
        <v>54</v>
      </c>
      <c r="C88" s="17">
        <v>9</v>
      </c>
      <c r="D88" s="17">
        <v>21</v>
      </c>
      <c r="E88" s="17">
        <v>5</v>
      </c>
      <c r="F88" s="17">
        <v>2</v>
      </c>
      <c r="G88" s="17">
        <v>2</v>
      </c>
      <c r="H88" s="17">
        <v>202</v>
      </c>
      <c r="I88" s="17">
        <v>122</v>
      </c>
      <c r="J88" s="18">
        <f t="shared" si="8"/>
        <v>80</v>
      </c>
      <c r="K88">
        <f t="shared" si="9"/>
        <v>324</v>
      </c>
    </row>
    <row r="89" spans="1:11" ht="23.25">
      <c r="A89" s="19">
        <v>4</v>
      </c>
      <c r="B89" s="15" t="s">
        <v>55</v>
      </c>
      <c r="C89" s="17">
        <v>9</v>
      </c>
      <c r="D89" s="17">
        <v>21</v>
      </c>
      <c r="E89" s="17">
        <v>6</v>
      </c>
      <c r="F89" s="17">
        <v>0</v>
      </c>
      <c r="G89" s="17">
        <v>3</v>
      </c>
      <c r="H89" s="17">
        <v>166</v>
      </c>
      <c r="I89" s="17">
        <v>158</v>
      </c>
      <c r="J89" s="18">
        <f t="shared" si="8"/>
        <v>8</v>
      </c>
      <c r="K89">
        <f t="shared" si="9"/>
        <v>324</v>
      </c>
    </row>
    <row r="90" spans="1:11" ht="23.25">
      <c r="A90" s="19">
        <v>5</v>
      </c>
      <c r="B90" s="15" t="s">
        <v>59</v>
      </c>
      <c r="C90" s="17">
        <v>9</v>
      </c>
      <c r="D90" s="17">
        <v>20</v>
      </c>
      <c r="E90" s="17">
        <v>5</v>
      </c>
      <c r="F90" s="17">
        <v>1</v>
      </c>
      <c r="G90" s="17">
        <v>3</v>
      </c>
      <c r="H90" s="17">
        <v>152</v>
      </c>
      <c r="I90" s="17">
        <v>172</v>
      </c>
      <c r="J90" s="18">
        <f t="shared" si="8"/>
        <v>-20</v>
      </c>
      <c r="K90">
        <f t="shared" si="9"/>
        <v>324</v>
      </c>
    </row>
    <row r="91" spans="1:11" ht="23.25">
      <c r="A91" s="19">
        <v>6</v>
      </c>
      <c r="B91" s="15" t="s">
        <v>57</v>
      </c>
      <c r="C91" s="17">
        <v>9</v>
      </c>
      <c r="D91" s="17">
        <v>19</v>
      </c>
      <c r="E91" s="17">
        <v>5</v>
      </c>
      <c r="F91" s="17">
        <v>0</v>
      </c>
      <c r="G91" s="17">
        <v>4</v>
      </c>
      <c r="H91" s="17">
        <v>156</v>
      </c>
      <c r="I91" s="17">
        <v>168</v>
      </c>
      <c r="J91" s="18">
        <f t="shared" si="8"/>
        <v>-12</v>
      </c>
      <c r="K91">
        <f t="shared" si="9"/>
        <v>324</v>
      </c>
    </row>
    <row r="92" spans="1:11" ht="23.25">
      <c r="A92" s="19">
        <v>7</v>
      </c>
      <c r="B92" s="15" t="s">
        <v>60</v>
      </c>
      <c r="C92" s="17">
        <v>9</v>
      </c>
      <c r="D92" s="17">
        <v>16</v>
      </c>
      <c r="E92" s="17">
        <v>3</v>
      </c>
      <c r="F92" s="17">
        <v>1</v>
      </c>
      <c r="G92" s="17">
        <v>5</v>
      </c>
      <c r="H92" s="17">
        <v>156</v>
      </c>
      <c r="I92" s="17">
        <v>168</v>
      </c>
      <c r="J92" s="18">
        <f t="shared" si="8"/>
        <v>-12</v>
      </c>
      <c r="K92">
        <f t="shared" si="9"/>
        <v>324</v>
      </c>
    </row>
    <row r="93" spans="1:11" ht="23.25">
      <c r="A93" s="19">
        <v>8</v>
      </c>
      <c r="B93" s="15" t="s">
        <v>58</v>
      </c>
      <c r="C93" s="17">
        <v>9</v>
      </c>
      <c r="D93" s="17">
        <v>15</v>
      </c>
      <c r="E93" s="17">
        <v>3</v>
      </c>
      <c r="F93" s="17">
        <v>0</v>
      </c>
      <c r="G93" s="17">
        <v>6</v>
      </c>
      <c r="H93" s="17">
        <v>150</v>
      </c>
      <c r="I93" s="17">
        <v>174</v>
      </c>
      <c r="J93" s="18">
        <f t="shared" si="8"/>
        <v>-24</v>
      </c>
      <c r="K93">
        <f t="shared" si="9"/>
        <v>324</v>
      </c>
    </row>
    <row r="94" spans="1:11" ht="24" thickBot="1">
      <c r="A94" s="19">
        <v>9</v>
      </c>
      <c r="B94" s="22" t="s">
        <v>62</v>
      </c>
      <c r="C94" s="23">
        <v>9</v>
      </c>
      <c r="D94" s="23">
        <v>11</v>
      </c>
      <c r="E94" s="23">
        <v>1</v>
      </c>
      <c r="F94" s="23">
        <v>0</v>
      </c>
      <c r="G94" s="23">
        <v>8</v>
      </c>
      <c r="H94" s="23">
        <v>112</v>
      </c>
      <c r="I94" s="23">
        <v>212</v>
      </c>
      <c r="J94" s="18">
        <f t="shared" si="8"/>
        <v>-100</v>
      </c>
      <c r="K94">
        <f t="shared" si="9"/>
        <v>324</v>
      </c>
    </row>
    <row r="95" spans="1:11" ht="24" thickBot="1">
      <c r="A95" s="25">
        <v>10</v>
      </c>
      <c r="B95" s="15" t="s">
        <v>61</v>
      </c>
      <c r="C95" s="17">
        <v>9</v>
      </c>
      <c r="D95" s="17">
        <v>9</v>
      </c>
      <c r="E95" s="17">
        <v>0</v>
      </c>
      <c r="F95" s="17">
        <v>0</v>
      </c>
      <c r="G95" s="17">
        <v>9</v>
      </c>
      <c r="H95" s="17">
        <v>68</v>
      </c>
      <c r="I95" s="17">
        <v>256</v>
      </c>
      <c r="J95" s="18">
        <f t="shared" si="8"/>
        <v>-188</v>
      </c>
      <c r="K95">
        <f t="shared" si="9"/>
        <v>324</v>
      </c>
    </row>
    <row r="98" spans="8:9" ht="12.75">
      <c r="H98">
        <f>H86+H87+H88+H89+H90+H91+H92+H93+H94+H95</f>
        <v>1620</v>
      </c>
      <c r="I98">
        <f>I86+I87+I88+I89+I90+I91+I92+I93+I94+I95</f>
        <v>1620</v>
      </c>
    </row>
    <row r="102" ht="30.75" customHeight="1" thickBot="1"/>
    <row r="103" spans="1:10" ht="34.5" thickBot="1">
      <c r="A103" s="220" t="s">
        <v>63</v>
      </c>
      <c r="B103" s="220"/>
      <c r="C103" s="220"/>
      <c r="D103" s="220"/>
      <c r="E103" s="220"/>
      <c r="F103" s="220"/>
      <c r="G103" s="220"/>
      <c r="H103" s="220"/>
      <c r="I103" s="220"/>
      <c r="J103" s="220"/>
    </row>
    <row r="104" spans="1:10" ht="33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34.5" thickBot="1">
      <c r="A105" s="219" t="s">
        <v>117</v>
      </c>
      <c r="B105" s="219"/>
      <c r="C105" s="219"/>
      <c r="D105" s="219"/>
      <c r="E105" s="219"/>
      <c r="F105" s="219"/>
      <c r="G105" s="219"/>
      <c r="H105" s="219"/>
      <c r="I105" s="219"/>
      <c r="J105" s="219"/>
    </row>
    <row r="106" spans="1:10" ht="18.75" thickBot="1">
      <c r="A106" s="38" t="s">
        <v>1</v>
      </c>
      <c r="B106" s="38" t="s">
        <v>2</v>
      </c>
      <c r="C106" s="38" t="s">
        <v>3</v>
      </c>
      <c r="D106" s="38" t="s">
        <v>4</v>
      </c>
      <c r="E106" s="38" t="s">
        <v>5</v>
      </c>
      <c r="F106" s="38" t="s">
        <v>6</v>
      </c>
      <c r="G106" s="38" t="s">
        <v>7</v>
      </c>
      <c r="H106" s="38" t="s">
        <v>8</v>
      </c>
      <c r="I106" s="38" t="s">
        <v>9</v>
      </c>
      <c r="J106" s="38" t="s">
        <v>10</v>
      </c>
    </row>
    <row r="107" spans="1:10" ht="18">
      <c r="A107" s="39"/>
      <c r="B107" s="39"/>
      <c r="C107" s="39" t="s">
        <v>44</v>
      </c>
      <c r="D107" s="39"/>
      <c r="E107" s="39"/>
      <c r="F107" s="39"/>
      <c r="G107" s="39"/>
      <c r="H107" s="39"/>
      <c r="I107" s="39"/>
      <c r="J107" s="39"/>
    </row>
    <row r="108" spans="1:11" ht="23.25">
      <c r="A108" s="19">
        <v>1</v>
      </c>
      <c r="B108" s="15" t="s">
        <v>65</v>
      </c>
      <c r="C108" s="17">
        <v>8</v>
      </c>
      <c r="D108" s="17">
        <v>24</v>
      </c>
      <c r="E108" s="17">
        <v>8</v>
      </c>
      <c r="F108" s="17">
        <v>0</v>
      </c>
      <c r="G108" s="17">
        <v>0</v>
      </c>
      <c r="H108" s="17">
        <v>232</v>
      </c>
      <c r="I108" s="17">
        <v>56</v>
      </c>
      <c r="J108" s="18">
        <f aca="true" t="shared" si="10" ref="J108:J116">H108-I108</f>
        <v>176</v>
      </c>
      <c r="K108">
        <f aca="true" t="shared" si="11" ref="K108:K116">H108+I108</f>
        <v>288</v>
      </c>
    </row>
    <row r="109" spans="1:11" ht="23.25">
      <c r="A109" s="19">
        <v>2</v>
      </c>
      <c r="B109" s="15" t="s">
        <v>70</v>
      </c>
      <c r="C109" s="17">
        <v>8</v>
      </c>
      <c r="D109" s="17">
        <v>19</v>
      </c>
      <c r="E109" s="17">
        <v>5</v>
      </c>
      <c r="F109" s="17">
        <v>1</v>
      </c>
      <c r="G109" s="17">
        <v>2</v>
      </c>
      <c r="H109" s="17">
        <v>154</v>
      </c>
      <c r="I109" s="17">
        <v>134</v>
      </c>
      <c r="J109" s="18">
        <f t="shared" si="10"/>
        <v>20</v>
      </c>
      <c r="K109">
        <f t="shared" si="11"/>
        <v>288</v>
      </c>
    </row>
    <row r="110" spans="1:11" ht="23.25">
      <c r="A110" s="19">
        <v>3</v>
      </c>
      <c r="B110" s="15" t="s">
        <v>64</v>
      </c>
      <c r="C110" s="17">
        <v>8</v>
      </c>
      <c r="D110" s="17">
        <v>17</v>
      </c>
      <c r="E110" s="17">
        <v>4</v>
      </c>
      <c r="F110" s="17">
        <v>1</v>
      </c>
      <c r="G110" s="17">
        <v>3</v>
      </c>
      <c r="H110" s="17">
        <v>174</v>
      </c>
      <c r="I110" s="17">
        <v>114</v>
      </c>
      <c r="J110" s="18">
        <f t="shared" si="10"/>
        <v>60</v>
      </c>
      <c r="K110">
        <f t="shared" si="11"/>
        <v>288</v>
      </c>
    </row>
    <row r="111" spans="1:11" ht="23.25">
      <c r="A111" s="19">
        <v>4</v>
      </c>
      <c r="B111" s="15" t="s">
        <v>72</v>
      </c>
      <c r="C111" s="17">
        <v>8</v>
      </c>
      <c r="D111" s="17">
        <v>16</v>
      </c>
      <c r="E111" s="17">
        <v>4</v>
      </c>
      <c r="F111" s="17">
        <v>0</v>
      </c>
      <c r="G111" s="17">
        <v>4</v>
      </c>
      <c r="H111" s="17">
        <v>138</v>
      </c>
      <c r="I111" s="17">
        <v>150</v>
      </c>
      <c r="J111" s="18">
        <f t="shared" si="10"/>
        <v>-12</v>
      </c>
      <c r="K111">
        <f t="shared" si="11"/>
        <v>288</v>
      </c>
    </row>
    <row r="112" spans="1:11" ht="23.25">
      <c r="A112" s="19">
        <v>5</v>
      </c>
      <c r="B112" s="15" t="s">
        <v>66</v>
      </c>
      <c r="C112" s="17">
        <v>8</v>
      </c>
      <c r="D112" s="17">
        <v>16</v>
      </c>
      <c r="E112" s="17">
        <v>4</v>
      </c>
      <c r="F112" s="17">
        <v>0</v>
      </c>
      <c r="G112" s="17">
        <v>4</v>
      </c>
      <c r="H112" s="17">
        <v>138</v>
      </c>
      <c r="I112" s="17">
        <v>154</v>
      </c>
      <c r="J112" s="18">
        <f t="shared" si="10"/>
        <v>-16</v>
      </c>
      <c r="K112">
        <f t="shared" si="11"/>
        <v>292</v>
      </c>
    </row>
    <row r="113" spans="1:11" ht="23.25">
      <c r="A113" s="19">
        <v>6</v>
      </c>
      <c r="B113" s="15" t="s">
        <v>71</v>
      </c>
      <c r="C113" s="17">
        <v>9</v>
      </c>
      <c r="D113" s="17">
        <v>16</v>
      </c>
      <c r="E113" s="17">
        <v>4</v>
      </c>
      <c r="F113" s="17">
        <v>0</v>
      </c>
      <c r="G113" s="17">
        <v>4</v>
      </c>
      <c r="H113" s="17">
        <v>146</v>
      </c>
      <c r="I113" s="17">
        <v>142</v>
      </c>
      <c r="J113" s="18">
        <f t="shared" si="10"/>
        <v>4</v>
      </c>
      <c r="K113">
        <f t="shared" si="11"/>
        <v>288</v>
      </c>
    </row>
    <row r="114" spans="1:11" ht="23.25">
      <c r="A114" s="19">
        <v>7</v>
      </c>
      <c r="B114" s="15" t="s">
        <v>67</v>
      </c>
      <c r="C114" s="17">
        <v>8</v>
      </c>
      <c r="D114" s="17">
        <v>16</v>
      </c>
      <c r="E114" s="17">
        <v>4</v>
      </c>
      <c r="F114" s="17">
        <v>0</v>
      </c>
      <c r="G114" s="17">
        <v>4</v>
      </c>
      <c r="H114" s="17">
        <v>156</v>
      </c>
      <c r="I114" s="17">
        <v>132</v>
      </c>
      <c r="J114" s="18">
        <f t="shared" si="10"/>
        <v>24</v>
      </c>
      <c r="K114">
        <f t="shared" si="11"/>
        <v>288</v>
      </c>
    </row>
    <row r="115" spans="1:11" ht="23.25">
      <c r="A115" s="19">
        <v>8</v>
      </c>
      <c r="B115" s="15" t="s">
        <v>68</v>
      </c>
      <c r="C115" s="165">
        <v>8</v>
      </c>
      <c r="D115" s="17">
        <v>10</v>
      </c>
      <c r="E115" s="17">
        <v>1</v>
      </c>
      <c r="F115" s="17">
        <v>0</v>
      </c>
      <c r="G115" s="17">
        <v>7</v>
      </c>
      <c r="H115" s="17">
        <v>74</v>
      </c>
      <c r="I115" s="17">
        <v>214</v>
      </c>
      <c r="J115" s="18">
        <f t="shared" si="10"/>
        <v>-140</v>
      </c>
      <c r="K115">
        <f t="shared" si="11"/>
        <v>288</v>
      </c>
    </row>
    <row r="116" spans="1:11" ht="24" thickBot="1">
      <c r="A116" s="25">
        <v>9</v>
      </c>
      <c r="B116" s="22" t="s">
        <v>69</v>
      </c>
      <c r="C116" s="166">
        <v>8</v>
      </c>
      <c r="D116" s="23">
        <v>10</v>
      </c>
      <c r="E116" s="23">
        <v>1</v>
      </c>
      <c r="F116" s="23">
        <v>0</v>
      </c>
      <c r="G116" s="23">
        <v>7</v>
      </c>
      <c r="H116" s="23">
        <v>84</v>
      </c>
      <c r="I116" s="23">
        <v>204</v>
      </c>
      <c r="J116" s="18">
        <f t="shared" si="10"/>
        <v>-120</v>
      </c>
      <c r="K116">
        <f t="shared" si="11"/>
        <v>288</v>
      </c>
    </row>
  </sheetData>
  <sheetProtection/>
  <mergeCells count="13">
    <mergeCell ref="A105:J105"/>
    <mergeCell ref="A59:J59"/>
    <mergeCell ref="A61:J61"/>
    <mergeCell ref="A80:J80"/>
    <mergeCell ref="A81:J81"/>
    <mergeCell ref="A83:J83"/>
    <mergeCell ref="A103:J103"/>
    <mergeCell ref="A3:J3"/>
    <mergeCell ref="A5:J5"/>
    <mergeCell ref="A22:J22"/>
    <mergeCell ref="A24:J24"/>
    <mergeCell ref="A40:J40"/>
    <mergeCell ref="A42:J4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38"/>
  <sheetViews>
    <sheetView showGridLines="0" view="pageLayout" zoomScaleNormal="85" workbookViewId="0" topLeftCell="C19">
      <selection activeCell="I22" sqref="I22:J26"/>
    </sheetView>
  </sheetViews>
  <sheetFormatPr defaultColWidth="39.28125" defaultRowHeight="12.75"/>
  <cols>
    <col min="1" max="1" width="3.00390625" style="40" customWidth="1"/>
    <col min="2" max="2" width="26.7109375" style="40" customWidth="1"/>
    <col min="3" max="4" width="24.7109375" style="41" customWidth="1"/>
    <col min="5" max="6" width="5.7109375" style="42" customWidth="1"/>
    <col min="7" max="8" width="24.7109375" style="41" customWidth="1"/>
    <col min="9" max="10" width="5.7109375" style="42" customWidth="1"/>
    <col min="11" max="12" width="24.7109375" style="40" customWidth="1"/>
    <col min="13" max="14" width="5.7109375" style="42" customWidth="1"/>
    <col min="15" max="15" width="13.57421875" style="40" customWidth="1"/>
    <col min="16" max="16" width="0" style="43" hidden="1" customWidth="1"/>
    <col min="17" max="21" width="0" style="40" hidden="1" customWidth="1"/>
    <col min="22" max="16384" width="39.28125" style="40" customWidth="1"/>
  </cols>
  <sheetData>
    <row r="1" spans="2:16" s="44" customFormat="1" ht="18">
      <c r="B1" s="210" t="s">
        <v>134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P1" s="45"/>
    </row>
    <row r="2" ht="15.75" thickBot="1">
      <c r="I2" s="42" t="s">
        <v>44</v>
      </c>
    </row>
    <row r="3" spans="1:21" ht="27.75" customHeight="1" thickBot="1">
      <c r="A3" s="46">
        <v>1</v>
      </c>
      <c r="B3" s="189" t="s">
        <v>33</v>
      </c>
      <c r="C3" s="221" t="s">
        <v>135</v>
      </c>
      <c r="D3" s="222"/>
      <c r="E3" s="222"/>
      <c r="F3" s="223"/>
      <c r="G3" s="224" t="s">
        <v>129</v>
      </c>
      <c r="H3" s="225"/>
      <c r="I3" s="225"/>
      <c r="J3" s="226"/>
      <c r="K3" s="227" t="s">
        <v>133</v>
      </c>
      <c r="L3" s="228"/>
      <c r="M3" s="228"/>
      <c r="N3" s="229"/>
      <c r="R3" s="48" t="s">
        <v>73</v>
      </c>
      <c r="S3" s="48" t="s">
        <v>74</v>
      </c>
      <c r="T3" s="40" t="s">
        <v>75</v>
      </c>
      <c r="U3" s="40" t="s">
        <v>76</v>
      </c>
    </row>
    <row r="4" spans="1:21" ht="27.75" customHeight="1" thickBot="1">
      <c r="A4" s="49">
        <v>2</v>
      </c>
      <c r="B4" s="50" t="s">
        <v>13</v>
      </c>
      <c r="C4" s="192" t="str">
        <f>$B$3</f>
        <v>CHAUVIGNY 1</v>
      </c>
      <c r="D4" s="193" t="str">
        <f>$B$4</f>
        <v>BONNES 1</v>
      </c>
      <c r="E4" s="194">
        <v>0</v>
      </c>
      <c r="F4" s="195">
        <f>36-E4</f>
        <v>36</v>
      </c>
      <c r="G4" s="192" t="str">
        <f>$B$11</f>
        <v>PAIZAY 1</v>
      </c>
      <c r="H4" s="193" t="str">
        <f>$B$5</f>
        <v>VOUILLE 2</v>
      </c>
      <c r="I4" s="194">
        <v>0</v>
      </c>
      <c r="J4" s="195">
        <f>36-I4</f>
        <v>36</v>
      </c>
      <c r="K4" s="201" t="str">
        <f>$B$7</f>
        <v>BOURESSE 1</v>
      </c>
      <c r="L4" s="202" t="str">
        <f>$B$11</f>
        <v>PAIZAY 1</v>
      </c>
      <c r="M4" s="194">
        <v>0</v>
      </c>
      <c r="N4" s="195">
        <f>36-M4</f>
        <v>36</v>
      </c>
      <c r="P4" s="54" t="s">
        <v>77</v>
      </c>
      <c r="Q4" s="55"/>
      <c r="R4" s="56">
        <f aca="true" t="shared" si="0" ref="R4:R35">IF(Q4="","",IF(Q4="F",0,IF(Q4=18,2,IF(Q4&gt;18,3,1))))</f>
      </c>
      <c r="S4" s="57"/>
      <c r="T4" s="57"/>
      <c r="U4" s="58">
        <f aca="true" t="shared" si="1" ref="U4:U35">IF(Q4="G",19,Q4)</f>
        <v>0</v>
      </c>
    </row>
    <row r="5" spans="1:21" ht="27.75" customHeight="1" thickBot="1">
      <c r="A5" s="49">
        <v>3</v>
      </c>
      <c r="B5" s="50" t="s">
        <v>22</v>
      </c>
      <c r="C5" s="196" t="str">
        <f>$B$5</f>
        <v>VOUILLE 2</v>
      </c>
      <c r="D5" s="186" t="str">
        <f>$B$6</f>
        <v>BUXEROLLES 1</v>
      </c>
      <c r="E5" s="187" t="s">
        <v>44</v>
      </c>
      <c r="F5" s="195" t="e">
        <f>36-E5</f>
        <v>#VALUE!</v>
      </c>
      <c r="G5" s="196" t="str">
        <f>$B$12</f>
        <v>JAUNAY CLAN 2</v>
      </c>
      <c r="H5" s="186" t="str">
        <f>$B$10</f>
        <v>LOUDUN 1</v>
      </c>
      <c r="I5" s="194">
        <v>0</v>
      </c>
      <c r="J5" s="195">
        <f>36-I5</f>
        <v>36</v>
      </c>
      <c r="K5" s="203" t="str">
        <f>$B$8</f>
        <v>NAINTRE 1 </v>
      </c>
      <c r="L5" s="188" t="str">
        <f>$B$10</f>
        <v>LOUDUN 1</v>
      </c>
      <c r="M5" s="194">
        <v>0</v>
      </c>
      <c r="N5" s="195">
        <f>36-M5</f>
        <v>36</v>
      </c>
      <c r="P5" s="54" t="s">
        <v>77</v>
      </c>
      <c r="Q5" s="65"/>
      <c r="R5" s="56">
        <f t="shared" si="0"/>
      </c>
      <c r="S5" s="57"/>
      <c r="T5" s="57"/>
      <c r="U5" s="58">
        <f t="shared" si="1"/>
        <v>0</v>
      </c>
    </row>
    <row r="6" spans="1:21" ht="27.75" customHeight="1" thickBot="1">
      <c r="A6" s="49">
        <v>4</v>
      </c>
      <c r="B6" s="50" t="s">
        <v>12</v>
      </c>
      <c r="C6" s="196" t="str">
        <f>$B$7</f>
        <v>BOURESSE 1</v>
      </c>
      <c r="D6" s="186" t="str">
        <f>$B$8</f>
        <v>NAINTRE 1 </v>
      </c>
      <c r="E6" s="187" t="s">
        <v>44</v>
      </c>
      <c r="F6" s="195" t="e">
        <f>36-E6</f>
        <v>#VALUE!</v>
      </c>
      <c r="G6" s="196" t="str">
        <f>$B$3</f>
        <v>CHAUVIGNY 1</v>
      </c>
      <c r="H6" s="186" t="str">
        <f>$B$8</f>
        <v>NAINTRE 1 </v>
      </c>
      <c r="I6" s="194">
        <v>0</v>
      </c>
      <c r="J6" s="195">
        <f>36-I6</f>
        <v>36</v>
      </c>
      <c r="K6" s="203" t="str">
        <f>$B$4</f>
        <v>BONNES 1</v>
      </c>
      <c r="L6" s="188" t="str">
        <f>$B$5</f>
        <v>VOUILLE 2</v>
      </c>
      <c r="M6" s="194">
        <v>0</v>
      </c>
      <c r="N6" s="195">
        <f>36-M6</f>
        <v>36</v>
      </c>
      <c r="P6" s="54" t="s">
        <v>77</v>
      </c>
      <c r="Q6" s="55"/>
      <c r="R6" s="56">
        <f t="shared" si="0"/>
      </c>
      <c r="S6" s="57"/>
      <c r="T6" s="57"/>
      <c r="U6" s="58">
        <f t="shared" si="1"/>
        <v>0</v>
      </c>
    </row>
    <row r="7" spans="1:21" ht="27.75" customHeight="1" thickBot="1">
      <c r="A7" s="49">
        <v>5</v>
      </c>
      <c r="B7" s="50" t="s">
        <v>14</v>
      </c>
      <c r="C7" s="196" t="str">
        <f>$B$9</f>
        <v>ST. SAVIN 1</v>
      </c>
      <c r="D7" s="186" t="str">
        <f>$B$10</f>
        <v>LOUDUN 1</v>
      </c>
      <c r="E7" s="187" t="s">
        <v>44</v>
      </c>
      <c r="F7" s="195" t="e">
        <f>36-E7</f>
        <v>#VALUE!</v>
      </c>
      <c r="G7" s="196" t="str">
        <f>$B$4</f>
        <v>BONNES 1</v>
      </c>
      <c r="H7" s="186" t="str">
        <f>$B$6</f>
        <v>BUXEROLLES 1</v>
      </c>
      <c r="I7" s="194">
        <v>0</v>
      </c>
      <c r="J7" s="195">
        <f>36-I7</f>
        <v>36</v>
      </c>
      <c r="K7" s="203" t="str">
        <f>$B$12</f>
        <v>JAUNAY CLAN 2</v>
      </c>
      <c r="L7" s="188" t="str">
        <f>$B$3</f>
        <v>CHAUVIGNY 1</v>
      </c>
      <c r="M7" s="194">
        <v>0</v>
      </c>
      <c r="N7" s="195">
        <f>36-M7</f>
        <v>36</v>
      </c>
      <c r="P7" s="54" t="s">
        <v>77</v>
      </c>
      <c r="Q7" s="65"/>
      <c r="R7" s="56">
        <f t="shared" si="0"/>
      </c>
      <c r="S7" s="57"/>
      <c r="T7" s="57"/>
      <c r="U7" s="58">
        <f t="shared" si="1"/>
        <v>0</v>
      </c>
    </row>
    <row r="8" spans="1:21" ht="27.75" customHeight="1" thickBot="1">
      <c r="A8" s="49">
        <v>6</v>
      </c>
      <c r="B8" s="50" t="s">
        <v>124</v>
      </c>
      <c r="C8" s="197" t="str">
        <f>$B$11</f>
        <v>PAIZAY 1</v>
      </c>
      <c r="D8" s="198" t="str">
        <f>$B$12</f>
        <v>JAUNAY CLAN 2</v>
      </c>
      <c r="E8" s="199" t="s">
        <v>44</v>
      </c>
      <c r="F8" s="195" t="e">
        <f>36-E8</f>
        <v>#VALUE!</v>
      </c>
      <c r="G8" s="197" t="str">
        <f>$B$7</f>
        <v>BOURESSE 1</v>
      </c>
      <c r="H8" s="198" t="str">
        <f>$B$9</f>
        <v>ST. SAVIN 1</v>
      </c>
      <c r="I8" s="194">
        <v>0</v>
      </c>
      <c r="J8" s="195">
        <f>36-I8</f>
        <v>36</v>
      </c>
      <c r="K8" s="204" t="str">
        <f>$B$6</f>
        <v>BUXEROLLES 1</v>
      </c>
      <c r="L8" s="205" t="str">
        <f>$B$9</f>
        <v>ST. SAVIN 1</v>
      </c>
      <c r="M8" s="194">
        <v>0</v>
      </c>
      <c r="N8" s="195">
        <f>36-M8</f>
        <v>36</v>
      </c>
      <c r="P8" s="71" t="s">
        <v>77</v>
      </c>
      <c r="Q8" s="72"/>
      <c r="R8" s="56">
        <f t="shared" si="0"/>
      </c>
      <c r="S8" s="57"/>
      <c r="T8" s="57"/>
      <c r="U8" s="58">
        <f t="shared" si="1"/>
        <v>0</v>
      </c>
    </row>
    <row r="9" spans="1:21" ht="27.75" customHeight="1" thickBot="1">
      <c r="A9" s="49">
        <v>7</v>
      </c>
      <c r="B9" s="50" t="s">
        <v>18</v>
      </c>
      <c r="C9" s="230" t="s">
        <v>126</v>
      </c>
      <c r="D9" s="231"/>
      <c r="E9" s="231"/>
      <c r="F9" s="232"/>
      <c r="G9" s="224" t="s">
        <v>130</v>
      </c>
      <c r="H9" s="225"/>
      <c r="I9" s="225"/>
      <c r="J9" s="226"/>
      <c r="K9" s="73"/>
      <c r="L9" s="73"/>
      <c r="M9" s="74"/>
      <c r="N9" s="74"/>
      <c r="P9" s="75" t="s">
        <v>77</v>
      </c>
      <c r="Q9" s="76"/>
      <c r="R9" s="56">
        <f t="shared" si="0"/>
      </c>
      <c r="S9" s="57"/>
      <c r="T9" s="57"/>
      <c r="U9" s="58">
        <f t="shared" si="1"/>
        <v>0</v>
      </c>
    </row>
    <row r="10" spans="1:21" ht="27.75" customHeight="1" thickBot="1">
      <c r="A10" s="49">
        <v>8</v>
      </c>
      <c r="B10" s="50" t="s">
        <v>125</v>
      </c>
      <c r="C10" s="192" t="str">
        <f>$B$4</f>
        <v>BONNES 1</v>
      </c>
      <c r="D10" s="193" t="str">
        <f>$B$11</f>
        <v>PAIZAY 1</v>
      </c>
      <c r="E10" s="194">
        <v>0</v>
      </c>
      <c r="F10" s="195">
        <f>36-E10</f>
        <v>36</v>
      </c>
      <c r="G10" s="206" t="str">
        <f>$B$9</f>
        <v>ST. SAVIN 1</v>
      </c>
      <c r="H10" s="193" t="str">
        <f>$B$11</f>
        <v>PAIZAY 1</v>
      </c>
      <c r="I10" s="194">
        <v>0</v>
      </c>
      <c r="J10" s="195">
        <f>36-I10</f>
        <v>36</v>
      </c>
      <c r="K10" s="79"/>
      <c r="L10" s="73"/>
      <c r="M10" s="80"/>
      <c r="N10" s="80"/>
      <c r="P10" s="75" t="s">
        <v>77</v>
      </c>
      <c r="Q10" s="76"/>
      <c r="R10" s="56">
        <f t="shared" si="0"/>
      </c>
      <c r="S10" s="57"/>
      <c r="T10" s="57"/>
      <c r="U10" s="58">
        <f t="shared" si="1"/>
        <v>0</v>
      </c>
    </row>
    <row r="11" spans="1:21" ht="27.75" customHeight="1" thickBot="1">
      <c r="A11" s="49">
        <v>9</v>
      </c>
      <c r="B11" s="50" t="s">
        <v>20</v>
      </c>
      <c r="C11" s="196" t="str">
        <f>$B$10</f>
        <v>LOUDUN 1</v>
      </c>
      <c r="D11" s="186" t="str">
        <f>$B$5</f>
        <v>VOUILLE 2</v>
      </c>
      <c r="E11" s="194">
        <v>0</v>
      </c>
      <c r="F11" s="195">
        <f>36-E11</f>
        <v>36</v>
      </c>
      <c r="G11" s="191" t="str">
        <f>$B$10</f>
        <v>LOUDUN 1</v>
      </c>
      <c r="H11" s="186" t="str">
        <f>$B$7</f>
        <v>BOURESSE 1</v>
      </c>
      <c r="I11" s="194">
        <v>0</v>
      </c>
      <c r="J11" s="195">
        <f>36-I11</f>
        <v>36</v>
      </c>
      <c r="K11" s="79"/>
      <c r="L11" s="73"/>
      <c r="M11" s="80"/>
      <c r="N11" s="80"/>
      <c r="P11" s="75" t="s">
        <v>77</v>
      </c>
      <c r="Q11" s="81"/>
      <c r="R11" s="56">
        <f t="shared" si="0"/>
      </c>
      <c r="S11" s="57"/>
      <c r="T11" s="57"/>
      <c r="U11" s="58">
        <f t="shared" si="1"/>
        <v>0</v>
      </c>
    </row>
    <row r="12" spans="1:21" ht="27.75" customHeight="1" thickBot="1">
      <c r="A12" s="82">
        <v>10</v>
      </c>
      <c r="B12" s="189" t="s">
        <v>123</v>
      </c>
      <c r="C12" s="196" t="str">
        <f>$B$8</f>
        <v>NAINTRE 1 </v>
      </c>
      <c r="D12" s="186" t="str">
        <f>$B$9</f>
        <v>ST. SAVIN 1</v>
      </c>
      <c r="E12" s="194">
        <v>0</v>
      </c>
      <c r="F12" s="195">
        <f>36-E12</f>
        <v>36</v>
      </c>
      <c r="G12" s="191" t="str">
        <f>$B$8</f>
        <v>NAINTRE 1 </v>
      </c>
      <c r="H12" s="186" t="str">
        <f>$B$4</f>
        <v>BONNES 1</v>
      </c>
      <c r="I12" s="194">
        <v>0</v>
      </c>
      <c r="J12" s="195">
        <f>36-I12</f>
        <v>36</v>
      </c>
      <c r="K12" s="235" t="s">
        <v>78</v>
      </c>
      <c r="L12" s="236"/>
      <c r="M12" s="236"/>
      <c r="N12" s="236"/>
      <c r="P12" s="75" t="s">
        <v>77</v>
      </c>
      <c r="Q12" s="76"/>
      <c r="R12" s="56">
        <f t="shared" si="0"/>
      </c>
      <c r="S12" s="84">
        <f>SUM(R4:R12)</f>
        <v>0</v>
      </c>
      <c r="T12" s="84">
        <f>SUM(U4:U12)</f>
        <v>0</v>
      </c>
      <c r="U12" s="58">
        <f t="shared" si="1"/>
        <v>0</v>
      </c>
    </row>
    <row r="13" spans="1:21" ht="27.75" customHeight="1" thickBot="1">
      <c r="A13" s="85"/>
      <c r="B13" s="85"/>
      <c r="C13" s="196" t="str">
        <f>$B$6</f>
        <v>BUXEROLLES 1</v>
      </c>
      <c r="D13" s="186" t="str">
        <f>$B$3</f>
        <v>CHAUVIGNY 1</v>
      </c>
      <c r="E13" s="194">
        <v>0</v>
      </c>
      <c r="F13" s="195">
        <f>36-E13</f>
        <v>36</v>
      </c>
      <c r="G13" s="191" t="str">
        <f>$B$5</f>
        <v>VOUILLE 2</v>
      </c>
      <c r="H13" s="186" t="str">
        <f>$B$3</f>
        <v>CHAUVIGNY 1</v>
      </c>
      <c r="I13" s="194">
        <v>0</v>
      </c>
      <c r="J13" s="195">
        <f>36-I13</f>
        <v>36</v>
      </c>
      <c r="K13" s="237"/>
      <c r="L13" s="238"/>
      <c r="M13" s="86" t="s">
        <v>79</v>
      </c>
      <c r="N13" s="87" t="s">
        <v>80</v>
      </c>
      <c r="P13" s="88" t="s">
        <v>81</v>
      </c>
      <c r="Q13" s="89"/>
      <c r="R13" s="56">
        <f t="shared" si="0"/>
      </c>
      <c r="S13" s="57"/>
      <c r="T13" s="57"/>
      <c r="U13" s="58">
        <f t="shared" si="1"/>
        <v>0</v>
      </c>
    </row>
    <row r="14" spans="1:21" ht="27.75" customHeight="1" thickBot="1">
      <c r="A14" s="85"/>
      <c r="B14" s="85"/>
      <c r="C14" s="197" t="str">
        <f>$B$12</f>
        <v>JAUNAY CLAN 2</v>
      </c>
      <c r="D14" s="198" t="str">
        <f>$B$7</f>
        <v>BOURESSE 1</v>
      </c>
      <c r="E14" s="194">
        <v>0</v>
      </c>
      <c r="F14" s="195">
        <f>36-E14</f>
        <v>36</v>
      </c>
      <c r="G14" s="207" t="str">
        <f>$B$6</f>
        <v>BUXEROLLES 1</v>
      </c>
      <c r="H14" s="198" t="str">
        <f>$B$12</f>
        <v>JAUNAY CLAN 2</v>
      </c>
      <c r="I14" s="194">
        <v>0</v>
      </c>
      <c r="J14" s="195">
        <f>36-I14</f>
        <v>36</v>
      </c>
      <c r="K14" s="190">
        <v>1</v>
      </c>
      <c r="L14" s="91" t="s">
        <v>77</v>
      </c>
      <c r="M14" s="92">
        <v>0</v>
      </c>
      <c r="N14" s="93">
        <v>0</v>
      </c>
      <c r="P14" s="54" t="s">
        <v>81</v>
      </c>
      <c r="Q14" s="55"/>
      <c r="R14" s="56">
        <f t="shared" si="0"/>
      </c>
      <c r="S14" s="57"/>
      <c r="T14" s="57"/>
      <c r="U14" s="58">
        <f t="shared" si="1"/>
        <v>0</v>
      </c>
    </row>
    <row r="15" spans="1:21" ht="33.75" customHeight="1" thickBot="1">
      <c r="A15" s="85"/>
      <c r="B15" s="85"/>
      <c r="C15" s="221" t="s">
        <v>127</v>
      </c>
      <c r="D15" s="222"/>
      <c r="E15" s="222"/>
      <c r="F15" s="223"/>
      <c r="G15" s="224" t="s">
        <v>131</v>
      </c>
      <c r="H15" s="225"/>
      <c r="I15" s="225"/>
      <c r="J15" s="226"/>
      <c r="K15" s="106">
        <v>2</v>
      </c>
      <c r="L15" s="95" t="s">
        <v>81</v>
      </c>
      <c r="M15" s="84">
        <v>0</v>
      </c>
      <c r="N15" s="96">
        <v>0</v>
      </c>
      <c r="P15" s="54" t="s">
        <v>81</v>
      </c>
      <c r="Q15" s="55"/>
      <c r="R15" s="56">
        <f t="shared" si="0"/>
      </c>
      <c r="S15" s="57"/>
      <c r="T15" s="57"/>
      <c r="U15" s="58">
        <f t="shared" si="1"/>
        <v>0</v>
      </c>
    </row>
    <row r="16" spans="1:21" ht="27.75" customHeight="1" thickBot="1">
      <c r="A16" s="85"/>
      <c r="B16" s="85"/>
      <c r="C16" s="192" t="str">
        <f>$B$11</f>
        <v>PAIZAY 1</v>
      </c>
      <c r="D16" s="193" t="str">
        <f>$B$10</f>
        <v>LOUDUN 1</v>
      </c>
      <c r="E16" s="194">
        <v>0</v>
      </c>
      <c r="F16" s="195">
        <f>36-E16</f>
        <v>36</v>
      </c>
      <c r="G16" s="201" t="str">
        <f>$B$7</f>
        <v>BOURESSE 1</v>
      </c>
      <c r="H16" s="202" t="str">
        <f>$B$5</f>
        <v>VOUILLE 2</v>
      </c>
      <c r="I16" s="194">
        <v>0</v>
      </c>
      <c r="J16" s="195">
        <f>36-I16</f>
        <v>36</v>
      </c>
      <c r="K16" s="106">
        <v>3</v>
      </c>
      <c r="L16" s="95" t="s">
        <v>82</v>
      </c>
      <c r="M16" s="84">
        <v>0</v>
      </c>
      <c r="N16" s="96">
        <v>0</v>
      </c>
      <c r="P16" s="54" t="s">
        <v>81</v>
      </c>
      <c r="Q16" s="65"/>
      <c r="R16" s="56">
        <f t="shared" si="0"/>
      </c>
      <c r="S16" s="57"/>
      <c r="T16" s="57"/>
      <c r="U16" s="58">
        <f t="shared" si="1"/>
        <v>0</v>
      </c>
    </row>
    <row r="17" spans="1:21" ht="27.75" customHeight="1" thickBot="1">
      <c r="A17" s="98"/>
      <c r="B17" s="98"/>
      <c r="C17" s="196" t="str">
        <f>$B$5</f>
        <v>VOUILLE 2</v>
      </c>
      <c r="D17" s="186" t="str">
        <f>$B$8</f>
        <v>NAINTRE 1 </v>
      </c>
      <c r="E17" s="194">
        <v>0</v>
      </c>
      <c r="F17" s="195">
        <f>36-E17</f>
        <v>36</v>
      </c>
      <c r="G17" s="203" t="str">
        <f>$B$11</f>
        <v>PAIZAY 1</v>
      </c>
      <c r="H17" s="188" t="str">
        <f>$B$3</f>
        <v>CHAUVIGNY 1</v>
      </c>
      <c r="I17" s="194">
        <v>0</v>
      </c>
      <c r="J17" s="195">
        <f>36-I17</f>
        <v>36</v>
      </c>
      <c r="K17" s="106">
        <v>4</v>
      </c>
      <c r="L17" s="95" t="s">
        <v>83</v>
      </c>
      <c r="M17" s="84">
        <v>0</v>
      </c>
      <c r="N17" s="96">
        <v>0</v>
      </c>
      <c r="P17" s="99" t="s">
        <v>81</v>
      </c>
      <c r="Q17" s="55"/>
      <c r="R17" s="56">
        <f t="shared" si="0"/>
      </c>
      <c r="S17" s="57"/>
      <c r="T17" s="57"/>
      <c r="U17" s="58">
        <f t="shared" si="1"/>
        <v>0</v>
      </c>
    </row>
    <row r="18" spans="1:21" ht="27.75" customHeight="1" thickBot="1">
      <c r="A18" s="100" t="s">
        <v>84</v>
      </c>
      <c r="B18" s="101"/>
      <c r="C18" s="196" t="str">
        <f>$B$7</f>
        <v>BOURESSE 1</v>
      </c>
      <c r="D18" s="186" t="str">
        <f>$B$6</f>
        <v>BUXEROLLES 1</v>
      </c>
      <c r="E18" s="194">
        <v>0</v>
      </c>
      <c r="F18" s="195">
        <f>36-E18</f>
        <v>36</v>
      </c>
      <c r="G18" s="203" t="str">
        <f>$B$6</f>
        <v>BUXEROLLES 1</v>
      </c>
      <c r="H18" s="188" t="str">
        <f>$B$8</f>
        <v>NAINTRE 1 </v>
      </c>
      <c r="I18" s="194">
        <v>0</v>
      </c>
      <c r="J18" s="195">
        <f>36-I18</f>
        <v>36</v>
      </c>
      <c r="K18" s="106">
        <v>5</v>
      </c>
      <c r="L18" s="95" t="s">
        <v>85</v>
      </c>
      <c r="M18" s="84">
        <v>0</v>
      </c>
      <c r="N18" s="96">
        <v>0</v>
      </c>
      <c r="P18" s="102" t="s">
        <v>81</v>
      </c>
      <c r="Q18" s="103"/>
      <c r="R18" s="56">
        <f t="shared" si="0"/>
      </c>
      <c r="S18" s="57"/>
      <c r="T18" s="57"/>
      <c r="U18" s="58">
        <f t="shared" si="1"/>
        <v>0</v>
      </c>
    </row>
    <row r="19" spans="1:21" ht="27.75" customHeight="1" thickBot="1">
      <c r="A19" s="101" t="s">
        <v>86</v>
      </c>
      <c r="B19" s="101"/>
      <c r="C19" s="196" t="str">
        <f>$B$12</f>
        <v>JAUNAY CLAN 2</v>
      </c>
      <c r="D19" s="186" t="str">
        <f>$B$4</f>
        <v>BONNES 1</v>
      </c>
      <c r="E19" s="194">
        <v>0</v>
      </c>
      <c r="F19" s="195">
        <f>36-E19</f>
        <v>36</v>
      </c>
      <c r="G19" s="203" t="str">
        <f>$B$4</f>
        <v>BONNES 1</v>
      </c>
      <c r="H19" s="188" t="str">
        <f>$B$10</f>
        <v>LOUDUN 1</v>
      </c>
      <c r="I19" s="194">
        <v>0</v>
      </c>
      <c r="J19" s="195">
        <f>36-I19</f>
        <v>36</v>
      </c>
      <c r="K19" s="106">
        <v>6</v>
      </c>
      <c r="L19" s="95" t="s">
        <v>87</v>
      </c>
      <c r="M19" s="84">
        <v>0</v>
      </c>
      <c r="N19" s="96">
        <v>0</v>
      </c>
      <c r="P19" s="75" t="s">
        <v>81</v>
      </c>
      <c r="Q19" s="81"/>
      <c r="R19" s="56">
        <f t="shared" si="0"/>
      </c>
      <c r="S19" s="57"/>
      <c r="T19" s="57"/>
      <c r="U19" s="58">
        <f t="shared" si="1"/>
        <v>0</v>
      </c>
    </row>
    <row r="20" spans="1:21" ht="27.75" customHeight="1" thickBot="1">
      <c r="A20" s="101" t="s">
        <v>88</v>
      </c>
      <c r="B20" s="101"/>
      <c r="C20" s="197" t="str">
        <f>$B$3</f>
        <v>CHAUVIGNY 1</v>
      </c>
      <c r="D20" s="198" t="str">
        <f>$B$9</f>
        <v>ST. SAVIN 1</v>
      </c>
      <c r="E20" s="194">
        <v>0</v>
      </c>
      <c r="F20" s="195">
        <f>36-E20</f>
        <v>36</v>
      </c>
      <c r="G20" s="204" t="str">
        <f>$B$12</f>
        <v>JAUNAY CLAN 2</v>
      </c>
      <c r="H20" s="205" t="str">
        <f>$B$9</f>
        <v>ST. SAVIN 1</v>
      </c>
      <c r="I20" s="194">
        <v>0</v>
      </c>
      <c r="J20" s="195">
        <f>36-I20</f>
        <v>36</v>
      </c>
      <c r="K20" s="106">
        <v>7</v>
      </c>
      <c r="L20" s="95" t="s">
        <v>89</v>
      </c>
      <c r="M20" s="84">
        <v>0</v>
      </c>
      <c r="N20" s="96">
        <v>0</v>
      </c>
      <c r="P20" s="75" t="s">
        <v>81</v>
      </c>
      <c r="Q20" s="76"/>
      <c r="R20" s="56">
        <f t="shared" si="0"/>
      </c>
      <c r="S20" s="57"/>
      <c r="T20" s="57"/>
      <c r="U20" s="58">
        <f t="shared" si="1"/>
        <v>0</v>
      </c>
    </row>
    <row r="21" spans="1:21" ht="27.75" customHeight="1" thickBot="1">
      <c r="A21" s="98"/>
      <c r="B21" s="98"/>
      <c r="C21" s="230" t="s">
        <v>128</v>
      </c>
      <c r="D21" s="231"/>
      <c r="E21" s="231"/>
      <c r="F21" s="232"/>
      <c r="G21" s="224" t="s">
        <v>132</v>
      </c>
      <c r="H21" s="225"/>
      <c r="I21" s="225"/>
      <c r="J21" s="226"/>
      <c r="K21" s="106">
        <v>8</v>
      </c>
      <c r="L21" s="95" t="s">
        <v>90</v>
      </c>
      <c r="M21" s="84">
        <v>0</v>
      </c>
      <c r="N21" s="96">
        <v>0</v>
      </c>
      <c r="P21" s="75" t="s">
        <v>81</v>
      </c>
      <c r="Q21" s="81"/>
      <c r="R21" s="56">
        <f t="shared" si="0"/>
      </c>
      <c r="S21" s="84">
        <f>SUM(R13:R21)</f>
        <v>0</v>
      </c>
      <c r="T21" s="84">
        <f>SUM(U13:U21)</f>
        <v>0</v>
      </c>
      <c r="U21" s="58">
        <f t="shared" si="1"/>
        <v>0</v>
      </c>
    </row>
    <row r="22" spans="1:21" ht="27.75" customHeight="1" thickBot="1">
      <c r="A22" s="98"/>
      <c r="B22" s="98"/>
      <c r="C22" s="192" t="str">
        <f>$B$4</f>
        <v>BONNES 1</v>
      </c>
      <c r="D22" s="193" t="str">
        <f>$B$7</f>
        <v>BOURESSE 1</v>
      </c>
      <c r="E22" s="194">
        <v>0</v>
      </c>
      <c r="F22" s="195">
        <f>36-E22</f>
        <v>36</v>
      </c>
      <c r="G22" s="208" t="str">
        <f>$B$5</f>
        <v>VOUILLE 2</v>
      </c>
      <c r="H22" s="202" t="str">
        <f>$B$12</f>
        <v>JAUNAY CLAN 2</v>
      </c>
      <c r="I22" s="194">
        <v>0</v>
      </c>
      <c r="J22" s="195">
        <f>36-I22</f>
        <v>36</v>
      </c>
      <c r="K22" s="106">
        <v>9</v>
      </c>
      <c r="L22" s="95" t="s">
        <v>91</v>
      </c>
      <c r="M22" s="84">
        <v>0</v>
      </c>
      <c r="N22" s="96">
        <v>0</v>
      </c>
      <c r="P22" s="75" t="s">
        <v>82</v>
      </c>
      <c r="Q22" s="76"/>
      <c r="R22" s="56">
        <f t="shared" si="0"/>
      </c>
      <c r="S22" s="57"/>
      <c r="T22" s="57"/>
      <c r="U22" s="58">
        <f t="shared" si="1"/>
        <v>0</v>
      </c>
    </row>
    <row r="23" spans="1:21" ht="27.75" customHeight="1" thickBot="1">
      <c r="A23" s="98"/>
      <c r="B23" s="98"/>
      <c r="C23" s="196" t="str">
        <f>$B$9</f>
        <v>ST. SAVIN 1</v>
      </c>
      <c r="D23" s="186" t="str">
        <f>$B$5</f>
        <v>VOUILLE 2</v>
      </c>
      <c r="E23" s="194">
        <v>0</v>
      </c>
      <c r="F23" s="195">
        <f>36-E23</f>
        <v>36</v>
      </c>
      <c r="G23" s="200" t="str">
        <f>$B$3</f>
        <v>CHAUVIGNY 1</v>
      </c>
      <c r="H23" s="188" t="str">
        <f>$B$7</f>
        <v>BOURESSE 1</v>
      </c>
      <c r="I23" s="194">
        <v>0</v>
      </c>
      <c r="J23" s="195">
        <f>36-I23</f>
        <v>36</v>
      </c>
      <c r="K23" s="108">
        <v>10</v>
      </c>
      <c r="L23" s="109" t="s">
        <v>92</v>
      </c>
      <c r="M23" s="110">
        <v>0</v>
      </c>
      <c r="N23" s="111">
        <v>0</v>
      </c>
      <c r="P23" s="88" t="s">
        <v>82</v>
      </c>
      <c r="Q23" s="112"/>
      <c r="R23" s="56">
        <f t="shared" si="0"/>
      </c>
      <c r="S23" s="57"/>
      <c r="T23" s="57"/>
      <c r="U23" s="58">
        <f t="shared" si="1"/>
        <v>0</v>
      </c>
    </row>
    <row r="24" spans="1:21" ht="27.75" customHeight="1" thickBot="1">
      <c r="A24" s="98"/>
      <c r="B24" s="98"/>
      <c r="C24" s="196" t="str">
        <f>$B$10</f>
        <v>LOUDUN 1</v>
      </c>
      <c r="D24" s="186" t="str">
        <f>$B$3</f>
        <v>CHAUVIGNY 1</v>
      </c>
      <c r="E24" s="194">
        <v>0</v>
      </c>
      <c r="F24" s="195">
        <f>36-E24</f>
        <v>36</v>
      </c>
      <c r="G24" s="200" t="str">
        <f>$B$9</f>
        <v>ST. SAVIN 1</v>
      </c>
      <c r="H24" s="188" t="str">
        <f>$B$4</f>
        <v>BONNES 1</v>
      </c>
      <c r="I24" s="194">
        <v>0</v>
      </c>
      <c r="J24" s="195">
        <f>36-I24</f>
        <v>36</v>
      </c>
      <c r="K24" s="79"/>
      <c r="L24" s="113"/>
      <c r="M24" s="114"/>
      <c r="N24" s="114"/>
      <c r="P24" s="99" t="s">
        <v>82</v>
      </c>
      <c r="Q24" s="65"/>
      <c r="R24" s="56">
        <f t="shared" si="0"/>
      </c>
      <c r="S24" s="57"/>
      <c r="T24" s="57"/>
      <c r="U24" s="58">
        <f t="shared" si="1"/>
        <v>0</v>
      </c>
    </row>
    <row r="25" spans="1:21" ht="27.75" customHeight="1" thickBot="1">
      <c r="A25" s="98"/>
      <c r="B25" s="98"/>
      <c r="C25" s="196" t="str">
        <f>$B$6</f>
        <v>BUXEROLLES 1</v>
      </c>
      <c r="D25" s="186" t="str">
        <f>$B$11</f>
        <v>PAIZAY 1</v>
      </c>
      <c r="E25" s="194">
        <v>0</v>
      </c>
      <c r="F25" s="195">
        <f>36-E25</f>
        <v>36</v>
      </c>
      <c r="G25" s="200" t="str">
        <f>$B$11</f>
        <v>PAIZAY 1</v>
      </c>
      <c r="H25" s="188" t="str">
        <f>$B$8</f>
        <v>NAINTRE 1 </v>
      </c>
      <c r="I25" s="194">
        <v>0</v>
      </c>
      <c r="J25" s="195">
        <f>36-I25</f>
        <v>36</v>
      </c>
      <c r="K25" s="79"/>
      <c r="L25" s="113"/>
      <c r="M25" s="114"/>
      <c r="N25" s="114"/>
      <c r="P25" s="99" t="s">
        <v>82</v>
      </c>
      <c r="Q25" s="55"/>
      <c r="R25" s="56">
        <f t="shared" si="0"/>
      </c>
      <c r="S25" s="57"/>
      <c r="T25" s="57"/>
      <c r="U25" s="58">
        <f t="shared" si="1"/>
        <v>0</v>
      </c>
    </row>
    <row r="26" spans="1:21" ht="27.75" customHeight="1" thickBot="1">
      <c r="A26" s="98"/>
      <c r="B26" s="98"/>
      <c r="C26" s="197" t="str">
        <f>$B$8</f>
        <v>NAINTRE 1 </v>
      </c>
      <c r="D26" s="198" t="str">
        <f>$B$12</f>
        <v>JAUNAY CLAN 2</v>
      </c>
      <c r="E26" s="194">
        <v>0</v>
      </c>
      <c r="F26" s="195">
        <f>36-E26</f>
        <v>36</v>
      </c>
      <c r="G26" s="209" t="str">
        <f>$B$10</f>
        <v>LOUDUN 1</v>
      </c>
      <c r="H26" s="205" t="str">
        <f>$B$6</f>
        <v>BUXEROLLES 1</v>
      </c>
      <c r="I26" s="194">
        <v>0</v>
      </c>
      <c r="J26" s="195">
        <f>36-I26</f>
        <v>36</v>
      </c>
      <c r="K26" s="79"/>
      <c r="L26" s="116"/>
      <c r="M26" s="117"/>
      <c r="N26" s="117"/>
      <c r="P26" s="99" t="s">
        <v>82</v>
      </c>
      <c r="Q26" s="55"/>
      <c r="R26" s="56">
        <f t="shared" si="0"/>
      </c>
      <c r="S26" s="57"/>
      <c r="T26" s="57"/>
      <c r="U26" s="58">
        <f t="shared" si="1"/>
        <v>0</v>
      </c>
    </row>
    <row r="27" spans="7:21" ht="15.75">
      <c r="G27" s="118"/>
      <c r="H27" s="118"/>
      <c r="I27" s="119"/>
      <c r="J27" s="119"/>
      <c r="K27" s="120"/>
      <c r="L27" s="121"/>
      <c r="M27" s="122"/>
      <c r="N27" s="122"/>
      <c r="P27" s="99" t="s">
        <v>82</v>
      </c>
      <c r="Q27" s="65"/>
      <c r="R27" s="56">
        <f t="shared" si="0"/>
      </c>
      <c r="S27" s="57"/>
      <c r="T27" s="57"/>
      <c r="U27" s="58">
        <f t="shared" si="1"/>
        <v>0</v>
      </c>
    </row>
    <row r="28" spans="7:21" ht="16.5" thickBot="1">
      <c r="G28" s="118"/>
      <c r="H28" s="118"/>
      <c r="I28" s="119"/>
      <c r="J28" s="119"/>
      <c r="K28" s="120"/>
      <c r="L28" s="121"/>
      <c r="M28" s="122"/>
      <c r="N28" s="122"/>
      <c r="P28" s="102" t="s">
        <v>82</v>
      </c>
      <c r="Q28" s="72"/>
      <c r="R28" s="56">
        <f t="shared" si="0"/>
      </c>
      <c r="S28" s="57"/>
      <c r="T28" s="57"/>
      <c r="U28" s="58">
        <f t="shared" si="1"/>
        <v>0</v>
      </c>
    </row>
    <row r="29" spans="2:21" ht="26.25">
      <c r="B29" s="239" t="s">
        <v>134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40"/>
      <c r="P29" s="75" t="s">
        <v>82</v>
      </c>
      <c r="Q29" s="76"/>
      <c r="R29" s="56">
        <f t="shared" si="0"/>
      </c>
      <c r="S29" s="57"/>
      <c r="T29" s="57"/>
      <c r="U29" s="58">
        <f t="shared" si="1"/>
        <v>0</v>
      </c>
    </row>
    <row r="30" spans="1:21" s="123" customFormat="1" ht="23.25">
      <c r="A30" s="233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P30" s="124" t="s">
        <v>82</v>
      </c>
      <c r="Q30" s="125"/>
      <c r="R30" s="126">
        <f t="shared" si="0"/>
      </c>
      <c r="S30" s="127">
        <f>SUM(R22:R30)</f>
        <v>0</v>
      </c>
      <c r="T30" s="127">
        <f>SUM(U22:U30)</f>
        <v>0</v>
      </c>
      <c r="U30" s="128">
        <f t="shared" si="1"/>
        <v>0</v>
      </c>
    </row>
    <row r="31" spans="1:21" s="123" customFormat="1" ht="23.25">
      <c r="A31" s="233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P31" s="124" t="s">
        <v>83</v>
      </c>
      <c r="Q31" s="125"/>
      <c r="R31" s="126">
        <f t="shared" si="0"/>
      </c>
      <c r="S31" s="129"/>
      <c r="T31" s="129"/>
      <c r="U31" s="128">
        <f t="shared" si="1"/>
        <v>0</v>
      </c>
    </row>
    <row r="32" spans="7:21" ht="15.75">
      <c r="G32" s="234"/>
      <c r="H32" s="234"/>
      <c r="I32" s="234"/>
      <c r="J32" s="234"/>
      <c r="K32" s="120"/>
      <c r="L32" s="120"/>
      <c r="M32" s="120"/>
      <c r="N32" s="120"/>
      <c r="P32" s="75" t="s">
        <v>83</v>
      </c>
      <c r="Q32" s="76"/>
      <c r="R32" s="56">
        <f t="shared" si="0"/>
      </c>
      <c r="S32" s="57"/>
      <c r="T32" s="57"/>
      <c r="U32" s="58">
        <f t="shared" si="1"/>
        <v>0</v>
      </c>
    </row>
    <row r="33" spans="7:21" ht="15.75">
      <c r="G33" s="118"/>
      <c r="H33" s="118"/>
      <c r="I33" s="119"/>
      <c r="J33" s="119"/>
      <c r="P33" s="88" t="s">
        <v>83</v>
      </c>
      <c r="Q33" s="112"/>
      <c r="R33" s="56">
        <f t="shared" si="0"/>
      </c>
      <c r="S33" s="57"/>
      <c r="T33" s="57"/>
      <c r="U33" s="58">
        <f t="shared" si="1"/>
        <v>0</v>
      </c>
    </row>
    <row r="34" spans="7:21" ht="15.75">
      <c r="G34" s="118"/>
      <c r="H34" s="118"/>
      <c r="I34" s="119"/>
      <c r="J34" s="119"/>
      <c r="P34" s="99" t="s">
        <v>83</v>
      </c>
      <c r="Q34" s="65"/>
      <c r="R34" s="56">
        <f t="shared" si="0"/>
      </c>
      <c r="S34" s="57"/>
      <c r="T34" s="57"/>
      <c r="U34" s="58">
        <f t="shared" si="1"/>
        <v>0</v>
      </c>
    </row>
    <row r="35" spans="7:21" ht="15.75">
      <c r="G35" s="118"/>
      <c r="H35" s="118"/>
      <c r="I35" s="119"/>
      <c r="J35" s="119"/>
      <c r="P35" s="99" t="s">
        <v>83</v>
      </c>
      <c r="Q35" s="65"/>
      <c r="R35" s="56">
        <f t="shared" si="0"/>
      </c>
      <c r="S35" s="57"/>
      <c r="T35" s="57"/>
      <c r="U35" s="58">
        <f t="shared" si="1"/>
        <v>0</v>
      </c>
    </row>
    <row r="36" spans="7:21" ht="15.75">
      <c r="G36" s="118"/>
      <c r="H36" s="118"/>
      <c r="I36" s="119"/>
      <c r="J36" s="119"/>
      <c r="P36" s="99" t="s">
        <v>83</v>
      </c>
      <c r="Q36" s="55"/>
      <c r="R36" s="56">
        <f>IF(Q36="","",IF(Q36="F",0,IF(Q36=18,2,IF(Q36&gt;18,3,1))))</f>
      </c>
      <c r="S36" s="57"/>
      <c r="T36" s="57"/>
      <c r="U36" s="58">
        <f>IF(Q36="G",19,Q36)</f>
        <v>0</v>
      </c>
    </row>
    <row r="37" spans="7:21" ht="15.75">
      <c r="G37" s="118"/>
      <c r="H37" s="118"/>
      <c r="I37" s="119"/>
      <c r="J37" s="119"/>
      <c r="P37" s="99" t="s">
        <v>83</v>
      </c>
      <c r="Q37" s="65"/>
      <c r="R37" s="56">
        <f>IF(Q37="","",IF(Q37="F",0,IF(Q37=18,2,IF(Q37&gt;18,3,1))))</f>
      </c>
      <c r="S37" s="57"/>
      <c r="T37" s="57"/>
      <c r="U37" s="58">
        <f>IF(Q37="G",19,Q37)</f>
        <v>0</v>
      </c>
    </row>
    <row r="38" spans="7:21" ht="16.5" thickBot="1">
      <c r="G38" s="118"/>
      <c r="H38" s="118"/>
      <c r="I38" s="119"/>
      <c r="J38" s="119"/>
      <c r="P38" s="102" t="s">
        <v>83</v>
      </c>
      <c r="Q38" s="72"/>
      <c r="R38" s="56">
        <f>IF(Q38="","",IF(Q38="F",0,IF(Q38=18,2,IF(Q38&gt;18,3,1))))</f>
      </c>
      <c r="S38" s="57"/>
      <c r="T38" s="57"/>
      <c r="U38" s="58">
        <f>IF(Q38="G",19,Q38)</f>
        <v>0</v>
      </c>
    </row>
  </sheetData>
  <sheetProtection/>
  <mergeCells count="15">
    <mergeCell ref="A31:N31"/>
    <mergeCell ref="G32:J32"/>
    <mergeCell ref="K12:N12"/>
    <mergeCell ref="K13:L13"/>
    <mergeCell ref="C15:F15"/>
    <mergeCell ref="G15:J15"/>
    <mergeCell ref="C21:F21"/>
    <mergeCell ref="G21:J21"/>
    <mergeCell ref="B29:O29"/>
    <mergeCell ref="C3:F3"/>
    <mergeCell ref="G3:J3"/>
    <mergeCell ref="K3:N3"/>
    <mergeCell ref="C9:F9"/>
    <mergeCell ref="G9:J9"/>
    <mergeCell ref="A30:N30"/>
  </mergeCells>
  <conditionalFormatting sqref="G32:J38 K3:K28 O30:O38 K32:N35 L14:L25 M13:N25 P3:V38 O3:O28 G3:G28 C3:C26 D4:F8 D10:F14 H4:J8 H10:J14 D16:F20 H16:J20 D22:F26 L4:N11 H22:J28">
    <cfRule type="cellIs" priority="2" dxfId="0" operator="equal" stopIfTrue="1">
      <formula>"Exempt"</formula>
    </cfRule>
  </conditionalFormatting>
  <printOptions horizontalCentered="1" verticalCentered="1"/>
  <pageMargins left="0.19652777777777777" right="0.15763888888888888" top="0.15763888888888888" bottom="0.27569444444444446" header="0.5118055555555555" footer="0.5118055555555555"/>
  <pageSetup fitToHeight="1" fitToWidth="1" horizontalDpi="600" verticalDpi="600" orientation="landscape" paperSize="9" scale="61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U342"/>
  <sheetViews>
    <sheetView showGridLines="0" zoomScalePageLayoutView="0" workbookViewId="0" topLeftCell="A9">
      <selection activeCell="I22" sqref="I22:J26"/>
    </sheetView>
  </sheetViews>
  <sheetFormatPr defaultColWidth="39.28125" defaultRowHeight="12.75"/>
  <cols>
    <col min="1" max="1" width="3.00390625" style="40" customWidth="1"/>
    <col min="2" max="2" width="26.7109375" style="40" customWidth="1"/>
    <col min="3" max="4" width="24.7109375" style="41" customWidth="1"/>
    <col min="5" max="6" width="5.7109375" style="42" customWidth="1"/>
    <col min="7" max="8" width="24.7109375" style="41" customWidth="1"/>
    <col min="9" max="10" width="5.7109375" style="42" customWidth="1"/>
    <col min="11" max="12" width="24.7109375" style="40" customWidth="1"/>
    <col min="13" max="14" width="5.7109375" style="42" customWidth="1"/>
    <col min="15" max="15" width="13.57421875" style="40" customWidth="1"/>
    <col min="16" max="16" width="0" style="43" hidden="1" customWidth="1"/>
    <col min="17" max="21" width="0" style="40" hidden="1" customWidth="1"/>
    <col min="22" max="16384" width="39.28125" style="40" customWidth="1"/>
  </cols>
  <sheetData>
    <row r="1" spans="2:16" s="44" customFormat="1" ht="18">
      <c r="B1" s="241" t="s">
        <v>138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P1" s="45"/>
    </row>
    <row r="2" ht="15.75" thickBot="1"/>
    <row r="3" spans="1:21" ht="27.75" customHeight="1" thickBot="1">
      <c r="A3" s="46">
        <v>1</v>
      </c>
      <c r="B3" s="59" t="s">
        <v>111</v>
      </c>
      <c r="C3" s="242" t="s">
        <v>139</v>
      </c>
      <c r="D3" s="242"/>
      <c r="E3" s="242"/>
      <c r="F3" s="242"/>
      <c r="G3" s="243" t="s">
        <v>143</v>
      </c>
      <c r="H3" s="243"/>
      <c r="I3" s="243"/>
      <c r="J3" s="243"/>
      <c r="K3" s="244" t="s">
        <v>147</v>
      </c>
      <c r="L3" s="245"/>
      <c r="M3" s="245"/>
      <c r="N3" s="246"/>
      <c r="R3" s="48" t="s">
        <v>73</v>
      </c>
      <c r="S3" s="48" t="s">
        <v>74</v>
      </c>
      <c r="T3" s="40" t="s">
        <v>75</v>
      </c>
      <c r="U3" s="40" t="s">
        <v>76</v>
      </c>
    </row>
    <row r="4" spans="1:21" ht="27.75" customHeight="1" thickBot="1">
      <c r="A4" s="49">
        <v>2</v>
      </c>
      <c r="B4" s="50" t="s">
        <v>15</v>
      </c>
      <c r="C4" s="51" t="str">
        <f>$B$3</f>
        <v>CENION 1</v>
      </c>
      <c r="D4" s="51" t="str">
        <f>$B$4</f>
        <v>JAUNAY CLAN 3</v>
      </c>
      <c r="E4" s="194">
        <v>0</v>
      </c>
      <c r="F4" s="195">
        <f>36-E4</f>
        <v>36</v>
      </c>
      <c r="G4" s="51" t="str">
        <f>$B$11</f>
        <v>TARGE 1</v>
      </c>
      <c r="H4" s="51" t="str">
        <f>$B$5</f>
        <v>NEUVILLE 1</v>
      </c>
      <c r="I4" s="194">
        <v>0</v>
      </c>
      <c r="J4" s="195">
        <f>36-I4</f>
        <v>36</v>
      </c>
      <c r="K4" s="181" t="str">
        <f>$B$7</f>
        <v>BEAUMONT 1</v>
      </c>
      <c r="L4" s="182" t="str">
        <f>$B$11</f>
        <v>TARGE 1</v>
      </c>
      <c r="M4" s="194">
        <v>0</v>
      </c>
      <c r="N4" s="195">
        <f>36-M4</f>
        <v>36</v>
      </c>
      <c r="P4" s="54" t="s">
        <v>77</v>
      </c>
      <c r="Q4" s="55"/>
      <c r="R4" s="56">
        <f aca="true" t="shared" si="0" ref="R4:R35">IF(Q4="","",IF(Q4="F",0,IF(Q4=18,2,IF(Q4&gt;18,3,1))))</f>
      </c>
      <c r="S4" s="57"/>
      <c r="T4" s="57"/>
      <c r="U4" s="58">
        <f aca="true" t="shared" si="1" ref="U4:U35">IF(Q4="G",19,Q4)</f>
        <v>0</v>
      </c>
    </row>
    <row r="5" spans="1:21" ht="27.75" customHeight="1" thickBot="1">
      <c r="A5" s="49">
        <v>3</v>
      </c>
      <c r="B5" s="59" t="s">
        <v>34</v>
      </c>
      <c r="C5" s="60" t="str">
        <f>$B$5</f>
        <v>NEUVILLE 1</v>
      </c>
      <c r="D5" s="61" t="str">
        <f>$B$6</f>
        <v>ASPTT 1</v>
      </c>
      <c r="E5" s="194">
        <v>0</v>
      </c>
      <c r="F5" s="195">
        <f>36-E5</f>
        <v>36</v>
      </c>
      <c r="G5" s="62" t="str">
        <f>$B$12</f>
        <v>MONTMIDI 1</v>
      </c>
      <c r="H5" s="61" t="str">
        <f>$B$10</f>
        <v>ANTRAN 1 </v>
      </c>
      <c r="I5" s="194">
        <v>0</v>
      </c>
      <c r="J5" s="195">
        <f>36-I5</f>
        <v>36</v>
      </c>
      <c r="K5" s="183" t="str">
        <f>$B$8</f>
        <v>INGRANDES 2</v>
      </c>
      <c r="L5" s="64" t="str">
        <f>$B$10</f>
        <v>ANTRAN 1 </v>
      </c>
      <c r="M5" s="194">
        <v>0</v>
      </c>
      <c r="N5" s="195">
        <f>36-M5</f>
        <v>36</v>
      </c>
      <c r="P5" s="54" t="s">
        <v>77</v>
      </c>
      <c r="Q5" s="65"/>
      <c r="R5" s="56">
        <f t="shared" si="0"/>
      </c>
      <c r="S5" s="57"/>
      <c r="T5" s="57"/>
      <c r="U5" s="58">
        <f t="shared" si="1"/>
        <v>0</v>
      </c>
    </row>
    <row r="6" spans="1:21" ht="27.75" customHeight="1" thickBot="1">
      <c r="A6" s="49">
        <v>4</v>
      </c>
      <c r="B6" s="59" t="s">
        <v>40</v>
      </c>
      <c r="C6" s="60" t="str">
        <f>$B$7</f>
        <v>BEAUMONT 1</v>
      </c>
      <c r="D6" s="61" t="str">
        <f>$B$8</f>
        <v>INGRANDES 2</v>
      </c>
      <c r="E6" s="194">
        <v>0</v>
      </c>
      <c r="F6" s="195">
        <f>36-E6</f>
        <v>36</v>
      </c>
      <c r="G6" s="62" t="str">
        <f>$B$3</f>
        <v>CENION 1</v>
      </c>
      <c r="H6" s="61" t="str">
        <f>$B$8</f>
        <v>INGRANDES 2</v>
      </c>
      <c r="I6" s="194">
        <v>0</v>
      </c>
      <c r="J6" s="195">
        <f>36-I6</f>
        <v>36</v>
      </c>
      <c r="K6" s="183" t="str">
        <f>$B$4</f>
        <v>JAUNAY CLAN 3</v>
      </c>
      <c r="L6" s="64" t="str">
        <f>$B$5</f>
        <v>NEUVILLE 1</v>
      </c>
      <c r="M6" s="194">
        <v>0</v>
      </c>
      <c r="N6" s="195">
        <f>36-M6</f>
        <v>36</v>
      </c>
      <c r="P6" s="54" t="s">
        <v>77</v>
      </c>
      <c r="Q6" s="55"/>
      <c r="R6" s="56">
        <f t="shared" si="0"/>
      </c>
      <c r="S6" s="57"/>
      <c r="T6" s="57"/>
      <c r="U6" s="58">
        <f t="shared" si="1"/>
        <v>0</v>
      </c>
    </row>
    <row r="7" spans="1:21" ht="27.75" customHeight="1" thickBot="1">
      <c r="A7" s="49">
        <v>5</v>
      </c>
      <c r="B7" s="59" t="s">
        <v>24</v>
      </c>
      <c r="C7" s="60" t="str">
        <f>$B$9</f>
        <v>MIREBEAU 2</v>
      </c>
      <c r="D7" s="61" t="str">
        <f>$B$10</f>
        <v>ANTRAN 1 </v>
      </c>
      <c r="E7" s="194">
        <v>0</v>
      </c>
      <c r="F7" s="195">
        <f>36-E7</f>
        <v>36</v>
      </c>
      <c r="G7" s="62" t="str">
        <f>$B$4</f>
        <v>JAUNAY CLAN 3</v>
      </c>
      <c r="H7" s="61" t="str">
        <f>$B$6</f>
        <v>ASPTT 1</v>
      </c>
      <c r="I7" s="194">
        <v>0</v>
      </c>
      <c r="J7" s="195">
        <f>36-I7</f>
        <v>36</v>
      </c>
      <c r="K7" s="183" t="str">
        <f>$B$12</f>
        <v>MONTMIDI 1</v>
      </c>
      <c r="L7" s="64" t="str">
        <f>$B$3</f>
        <v>CENION 1</v>
      </c>
      <c r="M7" s="194">
        <v>0</v>
      </c>
      <c r="N7" s="195">
        <f>36-M7</f>
        <v>36</v>
      </c>
      <c r="P7" s="54" t="s">
        <v>77</v>
      </c>
      <c r="Q7" s="65"/>
      <c r="R7" s="56">
        <f t="shared" si="0"/>
      </c>
      <c r="S7" s="57"/>
      <c r="T7" s="57"/>
      <c r="U7" s="58">
        <f t="shared" si="1"/>
        <v>0</v>
      </c>
    </row>
    <row r="8" spans="1:21" ht="27.75" customHeight="1" thickBot="1">
      <c r="A8" s="49">
        <v>6</v>
      </c>
      <c r="B8" s="59" t="s">
        <v>27</v>
      </c>
      <c r="C8" s="66" t="str">
        <f>$B$11</f>
        <v>TARGE 1</v>
      </c>
      <c r="D8" s="67" t="str">
        <f>$B$12</f>
        <v>MONTMIDI 1</v>
      </c>
      <c r="E8" s="194">
        <v>0</v>
      </c>
      <c r="F8" s="195">
        <f>36-E8</f>
        <v>36</v>
      </c>
      <c r="G8" s="68" t="str">
        <f>$B$7</f>
        <v>BEAUMONT 1</v>
      </c>
      <c r="H8" s="67" t="str">
        <f>$B$9</f>
        <v>MIREBEAU 2</v>
      </c>
      <c r="I8" s="194">
        <v>0</v>
      </c>
      <c r="J8" s="195">
        <f>36-I8</f>
        <v>36</v>
      </c>
      <c r="K8" s="184" t="str">
        <f>$B$6</f>
        <v>ASPTT 1</v>
      </c>
      <c r="L8" s="185" t="str">
        <f>$B$9</f>
        <v>MIREBEAU 2</v>
      </c>
      <c r="M8" s="194">
        <v>0</v>
      </c>
      <c r="N8" s="195">
        <f>36-M8</f>
        <v>36</v>
      </c>
      <c r="P8" s="71" t="s">
        <v>77</v>
      </c>
      <c r="Q8" s="72"/>
      <c r="R8" s="56">
        <f t="shared" si="0"/>
      </c>
      <c r="S8" s="57"/>
      <c r="T8" s="57"/>
      <c r="U8" s="58">
        <f t="shared" si="1"/>
        <v>0</v>
      </c>
    </row>
    <row r="9" spans="1:21" ht="27.75" customHeight="1" thickBot="1">
      <c r="A9" s="49">
        <v>7</v>
      </c>
      <c r="B9" s="59" t="s">
        <v>23</v>
      </c>
      <c r="C9" s="242" t="s">
        <v>140</v>
      </c>
      <c r="D9" s="242"/>
      <c r="E9" s="242"/>
      <c r="F9" s="242"/>
      <c r="G9" s="243" t="s">
        <v>144</v>
      </c>
      <c r="H9" s="243"/>
      <c r="I9" s="243"/>
      <c r="J9" s="243"/>
      <c r="K9" s="73"/>
      <c r="L9" s="73"/>
      <c r="M9" s="74"/>
      <c r="N9" s="74"/>
      <c r="P9" s="75" t="s">
        <v>77</v>
      </c>
      <c r="Q9" s="76"/>
      <c r="R9" s="56">
        <f t="shared" si="0"/>
      </c>
      <c r="S9" s="57"/>
      <c r="T9" s="57"/>
      <c r="U9" s="58">
        <f t="shared" si="1"/>
        <v>0</v>
      </c>
    </row>
    <row r="10" spans="1:21" ht="27.75" customHeight="1" thickBot="1">
      <c r="A10" s="49">
        <v>8</v>
      </c>
      <c r="B10" s="59" t="s">
        <v>137</v>
      </c>
      <c r="C10" s="77" t="str">
        <f>$B$4</f>
        <v>JAUNAY CLAN 3</v>
      </c>
      <c r="D10" s="51" t="str">
        <f>$B$11</f>
        <v>TARGE 1</v>
      </c>
      <c r="E10" s="194">
        <v>0</v>
      </c>
      <c r="F10" s="195">
        <f>36-E10</f>
        <v>36</v>
      </c>
      <c r="G10" s="78" t="str">
        <f>$B$9</f>
        <v>MIREBEAU 2</v>
      </c>
      <c r="H10" s="51" t="str">
        <f>$B$11</f>
        <v>TARGE 1</v>
      </c>
      <c r="I10" s="194">
        <v>0</v>
      </c>
      <c r="J10" s="195">
        <f>36-I10</f>
        <v>36</v>
      </c>
      <c r="K10" s="79"/>
      <c r="L10" s="73"/>
      <c r="M10" s="80"/>
      <c r="N10" s="80"/>
      <c r="P10" s="75" t="s">
        <v>77</v>
      </c>
      <c r="Q10" s="76"/>
      <c r="R10" s="56">
        <f t="shared" si="0"/>
      </c>
      <c r="S10" s="57"/>
      <c r="T10" s="57"/>
      <c r="U10" s="58">
        <f t="shared" si="1"/>
        <v>0</v>
      </c>
    </row>
    <row r="11" spans="1:21" ht="27.75" customHeight="1" thickBot="1">
      <c r="A11" s="49">
        <v>9</v>
      </c>
      <c r="B11" s="59" t="s">
        <v>29</v>
      </c>
      <c r="C11" s="60" t="str">
        <f>$B$10</f>
        <v>ANTRAN 1 </v>
      </c>
      <c r="D11" s="61" t="str">
        <f>$B$5</f>
        <v>NEUVILLE 1</v>
      </c>
      <c r="E11" s="194">
        <v>0</v>
      </c>
      <c r="F11" s="195">
        <f>36-E11</f>
        <v>36</v>
      </c>
      <c r="G11" s="62" t="str">
        <f>$B$10</f>
        <v>ANTRAN 1 </v>
      </c>
      <c r="H11" s="61" t="str">
        <f>$B$7</f>
        <v>BEAUMONT 1</v>
      </c>
      <c r="I11" s="194">
        <v>0</v>
      </c>
      <c r="J11" s="195">
        <f>36-I11</f>
        <v>36</v>
      </c>
      <c r="K11" s="79"/>
      <c r="L11" s="73"/>
      <c r="M11" s="80"/>
      <c r="N11" s="80"/>
      <c r="P11" s="75" t="s">
        <v>77</v>
      </c>
      <c r="Q11" s="81"/>
      <c r="R11" s="56">
        <f t="shared" si="0"/>
      </c>
      <c r="S11" s="57"/>
      <c r="T11" s="57"/>
      <c r="U11" s="58">
        <f t="shared" si="1"/>
        <v>0</v>
      </c>
    </row>
    <row r="12" spans="1:21" ht="27.75" customHeight="1" thickBot="1">
      <c r="A12" s="82">
        <v>10</v>
      </c>
      <c r="B12" s="47" t="s">
        <v>26</v>
      </c>
      <c r="C12" s="60" t="str">
        <f>$B$8</f>
        <v>INGRANDES 2</v>
      </c>
      <c r="D12" s="61" t="str">
        <f>$B$9</f>
        <v>MIREBEAU 2</v>
      </c>
      <c r="E12" s="194">
        <v>0</v>
      </c>
      <c r="F12" s="195">
        <f>36-E12</f>
        <v>36</v>
      </c>
      <c r="G12" s="62" t="str">
        <f>$B$8</f>
        <v>INGRANDES 2</v>
      </c>
      <c r="H12" s="61" t="str">
        <f>$B$4</f>
        <v>JAUNAY CLAN 3</v>
      </c>
      <c r="I12" s="194">
        <v>0</v>
      </c>
      <c r="J12" s="195">
        <f>36-I12</f>
        <v>36</v>
      </c>
      <c r="K12" s="236" t="s">
        <v>78</v>
      </c>
      <c r="L12" s="236"/>
      <c r="M12" s="236"/>
      <c r="N12" s="236"/>
      <c r="P12" s="75" t="s">
        <v>77</v>
      </c>
      <c r="Q12" s="76"/>
      <c r="R12" s="56">
        <f t="shared" si="0"/>
      </c>
      <c r="S12" s="84">
        <f>SUM(R4:R12)</f>
        <v>0</v>
      </c>
      <c r="T12" s="84">
        <f>SUM(U4:U12)</f>
        <v>0</v>
      </c>
      <c r="U12" s="58">
        <f t="shared" si="1"/>
        <v>0</v>
      </c>
    </row>
    <row r="13" spans="1:21" ht="27.75" customHeight="1" thickBot="1">
      <c r="A13" s="85"/>
      <c r="B13" s="85"/>
      <c r="C13" s="62" t="str">
        <f>$B$6</f>
        <v>ASPTT 1</v>
      </c>
      <c r="D13" s="61" t="str">
        <f>$B$3</f>
        <v>CENION 1</v>
      </c>
      <c r="E13" s="194">
        <v>0</v>
      </c>
      <c r="F13" s="195">
        <f>36-E13</f>
        <v>36</v>
      </c>
      <c r="G13" s="62" t="str">
        <f>$B$5</f>
        <v>NEUVILLE 1</v>
      </c>
      <c r="H13" s="61" t="str">
        <f>$B$3</f>
        <v>CENION 1</v>
      </c>
      <c r="I13" s="194">
        <v>0</v>
      </c>
      <c r="J13" s="195">
        <f>36-I13</f>
        <v>36</v>
      </c>
      <c r="K13" s="238"/>
      <c r="L13" s="238"/>
      <c r="M13" s="86" t="s">
        <v>79</v>
      </c>
      <c r="N13" s="87" t="s">
        <v>80</v>
      </c>
      <c r="P13" s="88" t="s">
        <v>81</v>
      </c>
      <c r="Q13" s="89"/>
      <c r="R13" s="56">
        <f t="shared" si="0"/>
      </c>
      <c r="S13" s="57"/>
      <c r="T13" s="57"/>
      <c r="U13" s="58">
        <f t="shared" si="1"/>
        <v>0</v>
      </c>
    </row>
    <row r="14" spans="1:21" ht="27.75" customHeight="1" thickBot="1">
      <c r="A14" s="85"/>
      <c r="B14" s="85"/>
      <c r="C14" s="68" t="str">
        <f>$B$12</f>
        <v>MONTMIDI 1</v>
      </c>
      <c r="D14" s="67" t="str">
        <f>$B$7</f>
        <v>BEAUMONT 1</v>
      </c>
      <c r="E14" s="194">
        <v>0</v>
      </c>
      <c r="F14" s="195">
        <f>36-E14</f>
        <v>36</v>
      </c>
      <c r="G14" s="167" t="str">
        <f>$B$6</f>
        <v>ASPTT 1</v>
      </c>
      <c r="H14" s="168" t="str">
        <f>$B$12</f>
        <v>MONTMIDI 1</v>
      </c>
      <c r="I14" s="194">
        <v>0</v>
      </c>
      <c r="J14" s="195">
        <f>36-I14</f>
        <v>36</v>
      </c>
      <c r="K14" s="90">
        <v>1</v>
      </c>
      <c r="L14" s="91" t="s">
        <v>77</v>
      </c>
      <c r="M14" s="92">
        <v>0</v>
      </c>
      <c r="N14" s="93">
        <v>0</v>
      </c>
      <c r="P14" s="54" t="s">
        <v>81</v>
      </c>
      <c r="Q14" s="55"/>
      <c r="R14" s="56">
        <f t="shared" si="0"/>
      </c>
      <c r="S14" s="57"/>
      <c r="T14" s="57"/>
      <c r="U14" s="58">
        <f t="shared" si="1"/>
        <v>0</v>
      </c>
    </row>
    <row r="15" spans="1:21" ht="27.75" customHeight="1" thickBot="1">
      <c r="A15" s="85"/>
      <c r="B15" s="85"/>
      <c r="C15" s="242" t="s">
        <v>141</v>
      </c>
      <c r="D15" s="242"/>
      <c r="E15" s="242"/>
      <c r="F15" s="248"/>
      <c r="G15" s="224" t="s">
        <v>145</v>
      </c>
      <c r="H15" s="225"/>
      <c r="I15" s="225"/>
      <c r="J15" s="226"/>
      <c r="K15" s="106">
        <v>2</v>
      </c>
      <c r="L15" s="95" t="s">
        <v>81</v>
      </c>
      <c r="M15" s="84">
        <v>0</v>
      </c>
      <c r="N15" s="96">
        <v>0</v>
      </c>
      <c r="P15" s="54" t="s">
        <v>81</v>
      </c>
      <c r="Q15" s="55"/>
      <c r="R15" s="56">
        <f t="shared" si="0"/>
      </c>
      <c r="S15" s="57"/>
      <c r="T15" s="57"/>
      <c r="U15" s="58">
        <f t="shared" si="1"/>
        <v>0</v>
      </c>
    </row>
    <row r="16" spans="1:21" ht="27.75" customHeight="1" thickBot="1">
      <c r="A16" s="85"/>
      <c r="B16" s="85"/>
      <c r="C16" s="78" t="str">
        <f>$B$11</f>
        <v>TARGE 1</v>
      </c>
      <c r="D16" s="51" t="str">
        <f>$B$10</f>
        <v>ANTRAN 1 </v>
      </c>
      <c r="E16" s="194">
        <v>0</v>
      </c>
      <c r="F16" s="195">
        <f>36-E16</f>
        <v>36</v>
      </c>
      <c r="G16" s="97" t="str">
        <f>$B$7</f>
        <v>BEAUMONT 1</v>
      </c>
      <c r="H16" s="53" t="str">
        <f>$B$5</f>
        <v>NEUVILLE 1</v>
      </c>
      <c r="I16" s="194">
        <v>0</v>
      </c>
      <c r="J16" s="195">
        <f>36-I16</f>
        <v>36</v>
      </c>
      <c r="K16" s="94">
        <v>3</v>
      </c>
      <c r="L16" s="95" t="s">
        <v>82</v>
      </c>
      <c r="M16" s="84">
        <v>0</v>
      </c>
      <c r="N16" s="96">
        <v>0</v>
      </c>
      <c r="P16" s="54" t="s">
        <v>81</v>
      </c>
      <c r="Q16" s="65"/>
      <c r="R16" s="56">
        <f t="shared" si="0"/>
      </c>
      <c r="S16" s="57"/>
      <c r="T16" s="57"/>
      <c r="U16" s="58">
        <f t="shared" si="1"/>
        <v>0</v>
      </c>
    </row>
    <row r="17" spans="1:21" ht="27.75" customHeight="1" thickBot="1">
      <c r="A17" s="98"/>
      <c r="B17" s="98"/>
      <c r="C17" s="62" t="str">
        <f>$B$5</f>
        <v>NEUVILLE 1</v>
      </c>
      <c r="D17" s="61" t="str">
        <f>$B$8</f>
        <v>INGRANDES 2</v>
      </c>
      <c r="E17" s="194">
        <v>0</v>
      </c>
      <c r="F17" s="195">
        <f>36-E17</f>
        <v>36</v>
      </c>
      <c r="G17" s="63" t="str">
        <f>$B$11</f>
        <v>TARGE 1</v>
      </c>
      <c r="H17" s="64" t="str">
        <f>$B$3</f>
        <v>CENION 1</v>
      </c>
      <c r="I17" s="194">
        <v>0</v>
      </c>
      <c r="J17" s="195">
        <f>36-I17</f>
        <v>36</v>
      </c>
      <c r="K17" s="94">
        <v>4</v>
      </c>
      <c r="L17" s="95" t="s">
        <v>83</v>
      </c>
      <c r="M17" s="84">
        <v>0</v>
      </c>
      <c r="N17" s="96">
        <v>0</v>
      </c>
      <c r="P17" s="99" t="s">
        <v>81</v>
      </c>
      <c r="Q17" s="55"/>
      <c r="R17" s="56">
        <f t="shared" si="0"/>
      </c>
      <c r="S17" s="57"/>
      <c r="T17" s="57"/>
      <c r="U17" s="58">
        <f t="shared" si="1"/>
        <v>0</v>
      </c>
    </row>
    <row r="18" spans="1:21" ht="27.75" customHeight="1" thickBot="1">
      <c r="A18" s="100" t="s">
        <v>84</v>
      </c>
      <c r="B18" s="101"/>
      <c r="C18" s="62" t="str">
        <f>$B$7</f>
        <v>BEAUMONT 1</v>
      </c>
      <c r="D18" s="61" t="str">
        <f>$B$6</f>
        <v>ASPTT 1</v>
      </c>
      <c r="E18" s="194">
        <v>0</v>
      </c>
      <c r="F18" s="195">
        <f>36-E18</f>
        <v>36</v>
      </c>
      <c r="G18" s="63" t="str">
        <f>$B$6</f>
        <v>ASPTT 1</v>
      </c>
      <c r="H18" s="64" t="str">
        <f>$B$8</f>
        <v>INGRANDES 2</v>
      </c>
      <c r="I18" s="194">
        <v>0</v>
      </c>
      <c r="J18" s="195">
        <f>36-I18</f>
        <v>36</v>
      </c>
      <c r="K18" s="94">
        <v>5</v>
      </c>
      <c r="L18" s="95" t="s">
        <v>85</v>
      </c>
      <c r="M18" s="84">
        <v>0</v>
      </c>
      <c r="N18" s="96">
        <v>0</v>
      </c>
      <c r="P18" s="102" t="s">
        <v>81</v>
      </c>
      <c r="Q18" s="103"/>
      <c r="R18" s="56">
        <f t="shared" si="0"/>
      </c>
      <c r="S18" s="57"/>
      <c r="T18" s="57"/>
      <c r="U18" s="58">
        <f t="shared" si="1"/>
        <v>0</v>
      </c>
    </row>
    <row r="19" spans="1:21" ht="27.75" customHeight="1" thickBot="1">
      <c r="A19" s="101" t="s">
        <v>86</v>
      </c>
      <c r="B19" s="101"/>
      <c r="C19" s="62" t="str">
        <f>$B$12</f>
        <v>MONTMIDI 1</v>
      </c>
      <c r="D19" s="61" t="str">
        <f>$B$4</f>
        <v>JAUNAY CLAN 3</v>
      </c>
      <c r="E19" s="194">
        <v>0</v>
      </c>
      <c r="F19" s="195">
        <f>36-E19</f>
        <v>36</v>
      </c>
      <c r="G19" s="63" t="str">
        <f>$B$4</f>
        <v>JAUNAY CLAN 3</v>
      </c>
      <c r="H19" s="64" t="str">
        <f>$B$10</f>
        <v>ANTRAN 1 </v>
      </c>
      <c r="I19" s="194">
        <v>0</v>
      </c>
      <c r="J19" s="195">
        <f>36-I19</f>
        <v>36</v>
      </c>
      <c r="K19" s="94">
        <v>6</v>
      </c>
      <c r="L19" s="95" t="s">
        <v>87</v>
      </c>
      <c r="M19" s="84">
        <v>0</v>
      </c>
      <c r="N19" s="96">
        <v>0</v>
      </c>
      <c r="P19" s="75" t="s">
        <v>81</v>
      </c>
      <c r="Q19" s="81"/>
      <c r="R19" s="56">
        <f t="shared" si="0"/>
      </c>
      <c r="S19" s="57"/>
      <c r="T19" s="57"/>
      <c r="U19" s="58">
        <f t="shared" si="1"/>
        <v>0</v>
      </c>
    </row>
    <row r="20" spans="1:21" ht="27.75" customHeight="1" thickBot="1">
      <c r="A20" s="101" t="s">
        <v>88</v>
      </c>
      <c r="B20" s="101"/>
      <c r="C20" s="167" t="str">
        <f>$B$3</f>
        <v>CENION 1</v>
      </c>
      <c r="D20" s="168" t="str">
        <f>$B$9</f>
        <v>MIREBEAU 2</v>
      </c>
      <c r="E20" s="194">
        <v>0</v>
      </c>
      <c r="F20" s="195">
        <f>36-E20</f>
        <v>36</v>
      </c>
      <c r="G20" s="171" t="str">
        <f>$B$12</f>
        <v>MONTMIDI 1</v>
      </c>
      <c r="H20" s="172" t="str">
        <f>$B$9</f>
        <v>MIREBEAU 2</v>
      </c>
      <c r="I20" s="194">
        <v>0</v>
      </c>
      <c r="J20" s="195">
        <f>36-I20</f>
        <v>36</v>
      </c>
      <c r="K20" s="94">
        <v>7</v>
      </c>
      <c r="L20" s="95" t="s">
        <v>89</v>
      </c>
      <c r="M20" s="84">
        <v>0</v>
      </c>
      <c r="N20" s="96">
        <v>0</v>
      </c>
      <c r="P20" s="75" t="s">
        <v>81</v>
      </c>
      <c r="Q20" s="76"/>
      <c r="R20" s="56">
        <f t="shared" si="0"/>
      </c>
      <c r="S20" s="57"/>
      <c r="T20" s="57"/>
      <c r="U20" s="58">
        <f t="shared" si="1"/>
        <v>0</v>
      </c>
    </row>
    <row r="21" spans="1:21" ht="27.75" customHeight="1" thickBot="1">
      <c r="A21" s="98"/>
      <c r="B21" s="98"/>
      <c r="C21" s="221" t="s">
        <v>142</v>
      </c>
      <c r="D21" s="222"/>
      <c r="E21" s="222"/>
      <c r="F21" s="223"/>
      <c r="G21" s="224" t="s">
        <v>146</v>
      </c>
      <c r="H21" s="225"/>
      <c r="I21" s="225"/>
      <c r="J21" s="226"/>
      <c r="K21" s="106">
        <v>8</v>
      </c>
      <c r="L21" s="95" t="s">
        <v>90</v>
      </c>
      <c r="M21" s="84">
        <v>0</v>
      </c>
      <c r="N21" s="96">
        <v>0</v>
      </c>
      <c r="P21" s="75" t="s">
        <v>81</v>
      </c>
      <c r="Q21" s="81"/>
      <c r="R21" s="56">
        <f t="shared" si="0"/>
      </c>
      <c r="S21" s="84">
        <f>SUM(R13:R21)</f>
        <v>0</v>
      </c>
      <c r="T21" s="84">
        <f>SUM(U13:U21)</f>
        <v>0</v>
      </c>
      <c r="U21" s="58">
        <f t="shared" si="1"/>
        <v>0</v>
      </c>
    </row>
    <row r="22" spans="1:21" ht="27.75" customHeight="1" thickBot="1">
      <c r="A22" s="98"/>
      <c r="B22" s="98"/>
      <c r="C22" s="176" t="str">
        <f>$B$4</f>
        <v>JAUNAY CLAN 3</v>
      </c>
      <c r="D22" s="177" t="str">
        <f>$B$7</f>
        <v>BEAUMONT 1</v>
      </c>
      <c r="E22" s="194">
        <v>0</v>
      </c>
      <c r="F22" s="195">
        <f>36-E22</f>
        <v>36</v>
      </c>
      <c r="G22" s="181" t="str">
        <f>$B$5</f>
        <v>NEUVILLE 1</v>
      </c>
      <c r="H22" s="182" t="str">
        <f>$B$12</f>
        <v>MONTMIDI 1</v>
      </c>
      <c r="I22" s="194">
        <v>0</v>
      </c>
      <c r="J22" s="195">
        <f>36-I22</f>
        <v>36</v>
      </c>
      <c r="K22" s="106">
        <v>9</v>
      </c>
      <c r="L22" s="95" t="s">
        <v>91</v>
      </c>
      <c r="M22" s="84">
        <v>0</v>
      </c>
      <c r="N22" s="96">
        <v>0</v>
      </c>
      <c r="P22" s="75" t="s">
        <v>82</v>
      </c>
      <c r="Q22" s="76"/>
      <c r="R22" s="56">
        <f t="shared" si="0"/>
      </c>
      <c r="S22" s="57"/>
      <c r="T22" s="57"/>
      <c r="U22" s="58">
        <f t="shared" si="1"/>
        <v>0</v>
      </c>
    </row>
    <row r="23" spans="1:21" ht="27.75" customHeight="1" thickBot="1">
      <c r="A23" s="98"/>
      <c r="B23" s="98"/>
      <c r="C23" s="178" t="str">
        <f>$B$9</f>
        <v>MIREBEAU 2</v>
      </c>
      <c r="D23" s="61" t="str">
        <f>$B$5</f>
        <v>NEUVILLE 1</v>
      </c>
      <c r="E23" s="194">
        <v>0</v>
      </c>
      <c r="F23" s="195">
        <f>36-E23</f>
        <v>36</v>
      </c>
      <c r="G23" s="183" t="str">
        <f>$B$3</f>
        <v>CENION 1</v>
      </c>
      <c r="H23" s="64" t="str">
        <f>$B$7</f>
        <v>BEAUMONT 1</v>
      </c>
      <c r="I23" s="194">
        <v>0</v>
      </c>
      <c r="J23" s="195">
        <f>36-I23</f>
        <v>36</v>
      </c>
      <c r="K23" s="108">
        <v>10</v>
      </c>
      <c r="L23" s="109" t="s">
        <v>92</v>
      </c>
      <c r="M23" s="110">
        <v>0</v>
      </c>
      <c r="N23" s="111">
        <v>0</v>
      </c>
      <c r="P23" s="88" t="s">
        <v>82</v>
      </c>
      <c r="Q23" s="112"/>
      <c r="R23" s="56">
        <f t="shared" si="0"/>
      </c>
      <c r="S23" s="57"/>
      <c r="T23" s="57"/>
      <c r="U23" s="58">
        <f t="shared" si="1"/>
        <v>0</v>
      </c>
    </row>
    <row r="24" spans="1:21" ht="27.75" customHeight="1" thickBot="1">
      <c r="A24" s="98"/>
      <c r="B24" s="98"/>
      <c r="C24" s="178" t="str">
        <f>$B$10</f>
        <v>ANTRAN 1 </v>
      </c>
      <c r="D24" s="61" t="str">
        <f>$B$3</f>
        <v>CENION 1</v>
      </c>
      <c r="E24" s="194">
        <v>0</v>
      </c>
      <c r="F24" s="195">
        <f>36-E24</f>
        <v>36</v>
      </c>
      <c r="G24" s="183" t="str">
        <f>$B$9</f>
        <v>MIREBEAU 2</v>
      </c>
      <c r="H24" s="64" t="str">
        <f>$B$4</f>
        <v>JAUNAY CLAN 3</v>
      </c>
      <c r="I24" s="194">
        <v>0</v>
      </c>
      <c r="J24" s="195">
        <f>36-I24</f>
        <v>36</v>
      </c>
      <c r="K24" s="79"/>
      <c r="L24" s="113"/>
      <c r="M24" s="114"/>
      <c r="N24" s="114"/>
      <c r="P24" s="99" t="s">
        <v>82</v>
      </c>
      <c r="Q24" s="65"/>
      <c r="R24" s="56">
        <f t="shared" si="0"/>
      </c>
      <c r="S24" s="57"/>
      <c r="T24" s="57"/>
      <c r="U24" s="58">
        <f t="shared" si="1"/>
        <v>0</v>
      </c>
    </row>
    <row r="25" spans="1:21" ht="27.75" customHeight="1" thickBot="1">
      <c r="A25" s="98"/>
      <c r="B25" s="98"/>
      <c r="C25" s="178" t="str">
        <f>$B$6</f>
        <v>ASPTT 1</v>
      </c>
      <c r="D25" s="61" t="str">
        <f>$B$11</f>
        <v>TARGE 1</v>
      </c>
      <c r="E25" s="194">
        <v>0</v>
      </c>
      <c r="F25" s="195">
        <f>36-E25</f>
        <v>36</v>
      </c>
      <c r="G25" s="183" t="str">
        <f>$B$11</f>
        <v>TARGE 1</v>
      </c>
      <c r="H25" s="64" t="str">
        <f>$B$8</f>
        <v>INGRANDES 2</v>
      </c>
      <c r="I25" s="194">
        <v>0</v>
      </c>
      <c r="J25" s="195">
        <f>36-I25</f>
        <v>36</v>
      </c>
      <c r="K25" s="79"/>
      <c r="L25" s="113"/>
      <c r="M25" s="114"/>
      <c r="N25" s="114"/>
      <c r="P25" s="99" t="s">
        <v>82</v>
      </c>
      <c r="Q25" s="55"/>
      <c r="R25" s="56">
        <f t="shared" si="0"/>
      </c>
      <c r="S25" s="57"/>
      <c r="T25" s="57"/>
      <c r="U25" s="58">
        <f t="shared" si="1"/>
        <v>0</v>
      </c>
    </row>
    <row r="26" spans="1:21" ht="27.75" customHeight="1" thickBot="1">
      <c r="A26" s="98"/>
      <c r="B26" s="98"/>
      <c r="C26" s="179" t="str">
        <f>$B$8</f>
        <v>INGRANDES 2</v>
      </c>
      <c r="D26" s="180" t="str">
        <f>$B$12</f>
        <v>MONTMIDI 1</v>
      </c>
      <c r="E26" s="194">
        <v>0</v>
      </c>
      <c r="F26" s="195">
        <f>36-E26</f>
        <v>36</v>
      </c>
      <c r="G26" s="184" t="str">
        <f>$B$10</f>
        <v>ANTRAN 1 </v>
      </c>
      <c r="H26" s="185" t="str">
        <f>$B$6</f>
        <v>ASPTT 1</v>
      </c>
      <c r="I26" s="194">
        <v>0</v>
      </c>
      <c r="J26" s="195">
        <f>36-I26</f>
        <v>36</v>
      </c>
      <c r="K26" s="79"/>
      <c r="L26" s="116"/>
      <c r="M26" s="117"/>
      <c r="N26" s="117"/>
      <c r="P26" s="99" t="s">
        <v>82</v>
      </c>
      <c r="Q26" s="55"/>
      <c r="R26" s="56">
        <f t="shared" si="0"/>
      </c>
      <c r="S26" s="57"/>
      <c r="T26" s="57"/>
      <c r="U26" s="58">
        <f t="shared" si="1"/>
        <v>0</v>
      </c>
    </row>
    <row r="27" spans="7:21" ht="15.75">
      <c r="G27" s="118"/>
      <c r="H27" s="118"/>
      <c r="I27" s="119"/>
      <c r="J27" s="119"/>
      <c r="K27" s="120"/>
      <c r="L27" s="121"/>
      <c r="M27" s="122"/>
      <c r="N27" s="122"/>
      <c r="P27" s="99" t="s">
        <v>82</v>
      </c>
      <c r="Q27" s="65"/>
      <c r="R27" s="56">
        <f t="shared" si="0"/>
      </c>
      <c r="S27" s="57"/>
      <c r="T27" s="57"/>
      <c r="U27" s="58">
        <f t="shared" si="1"/>
        <v>0</v>
      </c>
    </row>
    <row r="28" spans="7:21" ht="15.75">
      <c r="G28" s="118"/>
      <c r="H28" s="118"/>
      <c r="I28" s="119"/>
      <c r="J28" s="119"/>
      <c r="K28" s="120"/>
      <c r="L28" s="121"/>
      <c r="M28" s="122"/>
      <c r="N28" s="122"/>
      <c r="P28" s="102" t="s">
        <v>82</v>
      </c>
      <c r="Q28" s="72"/>
      <c r="R28" s="56">
        <f t="shared" si="0"/>
      </c>
      <c r="S28" s="57"/>
      <c r="T28" s="57"/>
      <c r="U28" s="58">
        <f t="shared" si="1"/>
        <v>0</v>
      </c>
    </row>
    <row r="29" spans="7:21" ht="15.75">
      <c r="G29" s="118"/>
      <c r="H29" s="118"/>
      <c r="I29" s="119"/>
      <c r="J29" s="119"/>
      <c r="K29" s="120"/>
      <c r="L29" s="121"/>
      <c r="M29" s="122"/>
      <c r="N29" s="122"/>
      <c r="P29" s="75" t="s">
        <v>82</v>
      </c>
      <c r="Q29" s="76"/>
      <c r="R29" s="56">
        <f t="shared" si="0"/>
      </c>
      <c r="S29" s="57"/>
      <c r="T29" s="57"/>
      <c r="U29" s="58">
        <f t="shared" si="1"/>
        <v>0</v>
      </c>
    </row>
    <row r="30" spans="1:21" s="123" customFormat="1" ht="23.25">
      <c r="A30" s="233" t="s">
        <v>112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P30" s="124" t="s">
        <v>82</v>
      </c>
      <c r="Q30" s="125"/>
      <c r="R30" s="126">
        <f t="shared" si="0"/>
      </c>
      <c r="S30" s="127">
        <f>SUM(R22:R30)</f>
        <v>0</v>
      </c>
      <c r="T30" s="127">
        <f>SUM(U22:U30)</f>
        <v>0</v>
      </c>
      <c r="U30" s="128">
        <f t="shared" si="1"/>
        <v>0</v>
      </c>
    </row>
    <row r="31" spans="1:21" s="123" customFormat="1" ht="23.25">
      <c r="A31" s="233" t="s">
        <v>136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P31" s="124" t="s">
        <v>83</v>
      </c>
      <c r="Q31" s="125"/>
      <c r="R31" s="126">
        <f t="shared" si="0"/>
      </c>
      <c r="S31" s="129"/>
      <c r="T31" s="129"/>
      <c r="U31" s="128">
        <f t="shared" si="1"/>
        <v>0</v>
      </c>
    </row>
    <row r="32" spans="7:21" ht="15.75">
      <c r="G32" s="234"/>
      <c r="H32" s="234"/>
      <c r="I32" s="234"/>
      <c r="J32" s="234"/>
      <c r="K32" s="120"/>
      <c r="L32" s="120"/>
      <c r="M32" s="120"/>
      <c r="N32" s="120"/>
      <c r="P32" s="75" t="s">
        <v>83</v>
      </c>
      <c r="Q32" s="76"/>
      <c r="R32" s="56">
        <f t="shared" si="0"/>
      </c>
      <c r="S32" s="57"/>
      <c r="T32" s="57"/>
      <c r="U32" s="58">
        <f t="shared" si="1"/>
        <v>0</v>
      </c>
    </row>
    <row r="33" spans="7:21" ht="15.75">
      <c r="G33" s="118"/>
      <c r="H33" s="118"/>
      <c r="I33" s="119"/>
      <c r="J33" s="119"/>
      <c r="P33" s="88" t="s">
        <v>83</v>
      </c>
      <c r="Q33" s="112"/>
      <c r="R33" s="56">
        <f t="shared" si="0"/>
      </c>
      <c r="S33" s="57"/>
      <c r="T33" s="57"/>
      <c r="U33" s="58">
        <f t="shared" si="1"/>
        <v>0</v>
      </c>
    </row>
    <row r="34" spans="7:21" ht="15.75">
      <c r="G34" s="118"/>
      <c r="H34" s="118"/>
      <c r="I34" s="119"/>
      <c r="J34" s="119"/>
      <c r="P34" s="99" t="s">
        <v>83</v>
      </c>
      <c r="Q34" s="65"/>
      <c r="R34" s="56">
        <f t="shared" si="0"/>
      </c>
      <c r="S34" s="57"/>
      <c r="T34" s="57"/>
      <c r="U34" s="58">
        <f t="shared" si="1"/>
        <v>0</v>
      </c>
    </row>
    <row r="35" spans="7:21" ht="15.75">
      <c r="G35" s="118"/>
      <c r="H35" s="118"/>
      <c r="I35" s="119"/>
      <c r="J35" s="119"/>
      <c r="P35" s="99" t="s">
        <v>83</v>
      </c>
      <c r="Q35" s="65"/>
      <c r="R35" s="56">
        <f t="shared" si="0"/>
      </c>
      <c r="S35" s="57"/>
      <c r="T35" s="57"/>
      <c r="U35" s="58">
        <f t="shared" si="1"/>
        <v>0</v>
      </c>
    </row>
    <row r="36" spans="7:21" ht="15.75">
      <c r="G36" s="118"/>
      <c r="H36" s="118"/>
      <c r="I36" s="119"/>
      <c r="J36" s="119"/>
      <c r="P36" s="99" t="s">
        <v>83</v>
      </c>
      <c r="Q36" s="55"/>
      <c r="R36" s="56">
        <f aca="true" t="shared" si="2" ref="R36:R67">IF(Q36="","",IF(Q36="F",0,IF(Q36=18,2,IF(Q36&gt;18,3,1))))</f>
      </c>
      <c r="S36" s="57"/>
      <c r="T36" s="57"/>
      <c r="U36" s="58">
        <f aca="true" t="shared" si="3" ref="U36:U67">IF(Q36="G",19,Q36)</f>
        <v>0</v>
      </c>
    </row>
    <row r="37" spans="7:21" ht="15.75">
      <c r="G37" s="118"/>
      <c r="H37" s="118"/>
      <c r="I37" s="119"/>
      <c r="J37" s="119"/>
      <c r="P37" s="99" t="s">
        <v>83</v>
      </c>
      <c r="Q37" s="65"/>
      <c r="R37" s="56">
        <f t="shared" si="2"/>
      </c>
      <c r="S37" s="57"/>
      <c r="T37" s="57"/>
      <c r="U37" s="58">
        <f t="shared" si="3"/>
        <v>0</v>
      </c>
    </row>
    <row r="38" spans="7:21" ht="15.75">
      <c r="G38" s="118"/>
      <c r="H38" s="118"/>
      <c r="I38" s="119"/>
      <c r="J38" s="119"/>
      <c r="P38" s="102" t="s">
        <v>83</v>
      </c>
      <c r="Q38" s="72"/>
      <c r="R38" s="56">
        <f t="shared" si="2"/>
      </c>
      <c r="S38" s="57"/>
      <c r="T38" s="57"/>
      <c r="U38" s="58">
        <f t="shared" si="3"/>
        <v>0</v>
      </c>
    </row>
    <row r="39" spans="7:21" ht="15.75">
      <c r="G39" s="118"/>
      <c r="H39" s="118"/>
      <c r="I39" s="119"/>
      <c r="J39" s="119"/>
      <c r="P39" s="75" t="s">
        <v>83</v>
      </c>
      <c r="Q39" s="76"/>
      <c r="R39" s="56">
        <f t="shared" si="2"/>
      </c>
      <c r="S39" s="84">
        <f>SUM(R31:R39)</f>
        <v>0</v>
      </c>
      <c r="T39" s="84">
        <f>SUM(U31:U39)</f>
        <v>0</v>
      </c>
      <c r="U39" s="58">
        <f t="shared" si="3"/>
        <v>0</v>
      </c>
    </row>
    <row r="40" spans="7:21" ht="15.75">
      <c r="G40" s="131"/>
      <c r="H40" s="131"/>
      <c r="I40" s="119"/>
      <c r="J40" s="119"/>
      <c r="P40" s="75" t="s">
        <v>85</v>
      </c>
      <c r="Q40" s="76"/>
      <c r="R40" s="56">
        <f t="shared" si="2"/>
      </c>
      <c r="S40" s="57"/>
      <c r="T40" s="57"/>
      <c r="U40" s="58">
        <f t="shared" si="3"/>
        <v>0</v>
      </c>
    </row>
    <row r="41" spans="7:21" ht="15.75">
      <c r="G41" s="130"/>
      <c r="H41" s="130"/>
      <c r="I41" s="130"/>
      <c r="J41" s="130"/>
      <c r="P41" s="75" t="s">
        <v>85</v>
      </c>
      <c r="Q41" s="81"/>
      <c r="R41" s="56">
        <f t="shared" si="2"/>
      </c>
      <c r="S41" s="57"/>
      <c r="T41" s="57"/>
      <c r="U41" s="58">
        <f t="shared" si="3"/>
        <v>0</v>
      </c>
    </row>
    <row r="42" spans="7:21" ht="15.75">
      <c r="G42" s="118"/>
      <c r="H42" s="118"/>
      <c r="I42" s="119"/>
      <c r="J42" s="119"/>
      <c r="P42" s="75" t="s">
        <v>85</v>
      </c>
      <c r="Q42" s="76"/>
      <c r="R42" s="56">
        <f t="shared" si="2"/>
      </c>
      <c r="S42" s="57"/>
      <c r="T42" s="57"/>
      <c r="U42" s="58">
        <f t="shared" si="3"/>
        <v>0</v>
      </c>
    </row>
    <row r="43" spans="7:21" ht="15.75">
      <c r="G43" s="118"/>
      <c r="H43" s="118"/>
      <c r="I43" s="119"/>
      <c r="J43" s="119"/>
      <c r="P43" s="88" t="s">
        <v>85</v>
      </c>
      <c r="Q43" s="112"/>
      <c r="R43" s="56">
        <f t="shared" si="2"/>
      </c>
      <c r="S43" s="57"/>
      <c r="T43" s="57"/>
      <c r="U43" s="58">
        <f t="shared" si="3"/>
        <v>0</v>
      </c>
    </row>
    <row r="44" spans="7:21" ht="15.75">
      <c r="G44" s="118"/>
      <c r="H44" s="118"/>
      <c r="I44" s="119"/>
      <c r="J44" s="119"/>
      <c r="P44" s="99" t="s">
        <v>85</v>
      </c>
      <c r="Q44" s="65"/>
      <c r="R44" s="56">
        <f t="shared" si="2"/>
      </c>
      <c r="S44" s="57"/>
      <c r="T44" s="57"/>
      <c r="U44" s="58">
        <f t="shared" si="3"/>
        <v>0</v>
      </c>
    </row>
    <row r="45" spans="7:21" ht="15.75">
      <c r="G45" s="118"/>
      <c r="H45" s="118"/>
      <c r="I45" s="119"/>
      <c r="J45" s="119"/>
      <c r="P45" s="99" t="s">
        <v>85</v>
      </c>
      <c r="Q45" s="55"/>
      <c r="R45" s="56">
        <f t="shared" si="2"/>
      </c>
      <c r="S45" s="57"/>
      <c r="T45" s="57"/>
      <c r="U45" s="58">
        <f t="shared" si="3"/>
        <v>0</v>
      </c>
    </row>
    <row r="46" spans="7:21" ht="15.75">
      <c r="G46" s="118"/>
      <c r="H46" s="118"/>
      <c r="I46" s="119"/>
      <c r="J46" s="119"/>
      <c r="P46" s="99" t="s">
        <v>85</v>
      </c>
      <c r="Q46" s="55"/>
      <c r="R46" s="56">
        <f t="shared" si="2"/>
      </c>
      <c r="S46" s="57"/>
      <c r="T46" s="57"/>
      <c r="U46" s="58">
        <f t="shared" si="3"/>
        <v>0</v>
      </c>
    </row>
    <row r="47" spans="7:21" ht="15.75">
      <c r="G47" s="118"/>
      <c r="H47" s="118"/>
      <c r="I47" s="119"/>
      <c r="J47" s="119"/>
      <c r="P47" s="99" t="s">
        <v>85</v>
      </c>
      <c r="Q47" s="65"/>
      <c r="R47" s="56">
        <f t="shared" si="2"/>
      </c>
      <c r="S47" s="57"/>
      <c r="T47" s="57"/>
      <c r="U47" s="58">
        <f t="shared" si="3"/>
        <v>0</v>
      </c>
    </row>
    <row r="48" spans="7:21" ht="15.75">
      <c r="G48" s="118"/>
      <c r="H48" s="118"/>
      <c r="I48" s="119"/>
      <c r="J48" s="119"/>
      <c r="P48" s="102" t="s">
        <v>85</v>
      </c>
      <c r="Q48" s="72"/>
      <c r="R48" s="56">
        <f t="shared" si="2"/>
      </c>
      <c r="S48" s="84">
        <f>SUM(R40:R48)</f>
        <v>0</v>
      </c>
      <c r="T48" s="84">
        <f>SUM(U40:U48)</f>
        <v>0</v>
      </c>
      <c r="U48" s="58">
        <f t="shared" si="3"/>
        <v>0</v>
      </c>
    </row>
    <row r="49" spans="7:21" ht="15.75">
      <c r="G49" s="131"/>
      <c r="H49" s="131"/>
      <c r="I49" s="119"/>
      <c r="J49" s="119"/>
      <c r="P49" s="75" t="s">
        <v>87</v>
      </c>
      <c r="Q49" s="81"/>
      <c r="R49" s="56">
        <f t="shared" si="2"/>
      </c>
      <c r="S49" s="57"/>
      <c r="T49" s="57"/>
      <c r="U49" s="58">
        <f t="shared" si="3"/>
        <v>0</v>
      </c>
    </row>
    <row r="50" spans="7:21" ht="15.75">
      <c r="G50" s="132"/>
      <c r="H50" s="132"/>
      <c r="I50" s="133"/>
      <c r="J50" s="133"/>
      <c r="P50" s="75" t="s">
        <v>87</v>
      </c>
      <c r="Q50" s="76"/>
      <c r="R50" s="56">
        <f t="shared" si="2"/>
      </c>
      <c r="S50" s="57"/>
      <c r="T50" s="57"/>
      <c r="U50" s="58">
        <f t="shared" si="3"/>
        <v>0</v>
      </c>
    </row>
    <row r="51" spans="7:21" ht="15.75">
      <c r="G51" s="132"/>
      <c r="H51" s="132"/>
      <c r="I51" s="133"/>
      <c r="J51" s="133"/>
      <c r="P51" s="75" t="s">
        <v>87</v>
      </c>
      <c r="Q51" s="81"/>
      <c r="R51" s="56">
        <f t="shared" si="2"/>
      </c>
      <c r="S51" s="57"/>
      <c r="T51" s="57"/>
      <c r="U51" s="58">
        <f t="shared" si="3"/>
        <v>0</v>
      </c>
    </row>
    <row r="52" spans="7:21" ht="15.75">
      <c r="G52" s="132"/>
      <c r="H52" s="132"/>
      <c r="I52" s="133"/>
      <c r="J52" s="133"/>
      <c r="P52" s="75" t="s">
        <v>87</v>
      </c>
      <c r="Q52" s="76"/>
      <c r="R52" s="56">
        <f t="shared" si="2"/>
      </c>
      <c r="S52" s="57"/>
      <c r="T52" s="57"/>
      <c r="U52" s="58">
        <f t="shared" si="3"/>
        <v>0</v>
      </c>
    </row>
    <row r="53" spans="7:21" ht="15.75">
      <c r="G53" s="132"/>
      <c r="H53" s="132"/>
      <c r="I53" s="133"/>
      <c r="J53" s="133"/>
      <c r="P53" s="88" t="s">
        <v>87</v>
      </c>
      <c r="Q53" s="112"/>
      <c r="R53" s="56">
        <f t="shared" si="2"/>
      </c>
      <c r="S53" s="57"/>
      <c r="T53" s="57"/>
      <c r="U53" s="58">
        <f t="shared" si="3"/>
        <v>0</v>
      </c>
    </row>
    <row r="54" spans="7:21" ht="15.75">
      <c r="G54" s="132"/>
      <c r="H54" s="132"/>
      <c r="I54" s="133"/>
      <c r="J54" s="133"/>
      <c r="P54" s="99" t="s">
        <v>87</v>
      </c>
      <c r="Q54" s="65"/>
      <c r="R54" s="56">
        <f t="shared" si="2"/>
      </c>
      <c r="S54" s="57"/>
      <c r="T54" s="57"/>
      <c r="U54" s="58">
        <f t="shared" si="3"/>
        <v>0</v>
      </c>
    </row>
    <row r="55" spans="7:21" ht="15.75">
      <c r="G55" s="132"/>
      <c r="H55" s="132"/>
      <c r="I55" s="133"/>
      <c r="J55" s="133"/>
      <c r="P55" s="99" t="s">
        <v>87</v>
      </c>
      <c r="Q55" s="55"/>
      <c r="R55" s="56">
        <f t="shared" si="2"/>
      </c>
      <c r="S55" s="57"/>
      <c r="T55" s="57"/>
      <c r="U55" s="58">
        <f t="shared" si="3"/>
        <v>0</v>
      </c>
    </row>
    <row r="56" spans="7:21" ht="15.75">
      <c r="G56" s="132"/>
      <c r="H56" s="132"/>
      <c r="I56" s="133"/>
      <c r="J56" s="133"/>
      <c r="P56" s="99" t="s">
        <v>87</v>
      </c>
      <c r="Q56" s="65"/>
      <c r="R56" s="56">
        <f t="shared" si="2"/>
      </c>
      <c r="S56" s="57"/>
      <c r="T56" s="57"/>
      <c r="U56" s="58">
        <f t="shared" si="3"/>
        <v>0</v>
      </c>
    </row>
    <row r="57" spans="7:21" ht="15.75">
      <c r="G57" s="132"/>
      <c r="H57" s="132"/>
      <c r="I57" s="133"/>
      <c r="J57" s="133"/>
      <c r="P57" s="99" t="s">
        <v>87</v>
      </c>
      <c r="Q57" s="55"/>
      <c r="R57" s="56">
        <f t="shared" si="2"/>
      </c>
      <c r="S57" s="84">
        <f>SUM(R49:R57)</f>
        <v>0</v>
      </c>
      <c r="T57" s="84">
        <f>SUM(U49:U57)</f>
        <v>0</v>
      </c>
      <c r="U57" s="58">
        <f t="shared" si="3"/>
        <v>0</v>
      </c>
    </row>
    <row r="58" spans="7:21" ht="15.75">
      <c r="G58" s="132"/>
      <c r="H58" s="132"/>
      <c r="I58" s="133"/>
      <c r="J58" s="133"/>
      <c r="P58" s="102" t="s">
        <v>89</v>
      </c>
      <c r="Q58" s="103"/>
      <c r="R58" s="56">
        <f t="shared" si="2"/>
      </c>
      <c r="S58" s="57"/>
      <c r="T58" s="57"/>
      <c r="U58" s="58">
        <f t="shared" si="3"/>
        <v>0</v>
      </c>
    </row>
    <row r="59" spans="7:21" ht="15.75">
      <c r="G59" s="13"/>
      <c r="H59" s="13"/>
      <c r="I59" s="133"/>
      <c r="J59" s="133"/>
      <c r="P59" s="75" t="s">
        <v>89</v>
      </c>
      <c r="Q59" s="81"/>
      <c r="R59" s="56">
        <f t="shared" si="2"/>
      </c>
      <c r="S59" s="57"/>
      <c r="T59" s="57"/>
      <c r="U59" s="58">
        <f t="shared" si="3"/>
        <v>0</v>
      </c>
    </row>
    <row r="60" spans="7:21" ht="15.75">
      <c r="G60" s="13"/>
      <c r="H60" s="13"/>
      <c r="I60" s="133"/>
      <c r="J60" s="133"/>
      <c r="P60" s="75" t="s">
        <v>89</v>
      </c>
      <c r="Q60" s="76"/>
      <c r="R60" s="56">
        <f t="shared" si="2"/>
      </c>
      <c r="S60" s="57"/>
      <c r="T60" s="57"/>
      <c r="U60" s="58">
        <f t="shared" si="3"/>
        <v>0</v>
      </c>
    </row>
    <row r="61" spans="7:21" ht="15.75">
      <c r="G61" s="13"/>
      <c r="H61" s="13"/>
      <c r="I61" s="133"/>
      <c r="J61" s="133"/>
      <c r="P61" s="75" t="s">
        <v>89</v>
      </c>
      <c r="Q61" s="134"/>
      <c r="R61" s="56">
        <f t="shared" si="2"/>
      </c>
      <c r="S61" s="57"/>
      <c r="T61" s="57"/>
      <c r="U61" s="58">
        <f t="shared" si="3"/>
        <v>0</v>
      </c>
    </row>
    <row r="62" spans="7:21" ht="15.75">
      <c r="G62" s="13"/>
      <c r="H62" s="13"/>
      <c r="I62" s="133"/>
      <c r="J62" s="133"/>
      <c r="P62" s="75" t="s">
        <v>89</v>
      </c>
      <c r="Q62" s="135"/>
      <c r="R62" s="56">
        <f t="shared" si="2"/>
      </c>
      <c r="S62" s="57"/>
      <c r="T62" s="57"/>
      <c r="U62" s="58">
        <f t="shared" si="3"/>
        <v>0</v>
      </c>
    </row>
    <row r="63" spans="7:21" ht="15.75">
      <c r="G63" s="13"/>
      <c r="H63" s="13"/>
      <c r="I63" s="133"/>
      <c r="J63" s="133"/>
      <c r="P63" s="88" t="s">
        <v>89</v>
      </c>
      <c r="Q63" s="136"/>
      <c r="R63" s="56">
        <f t="shared" si="2"/>
      </c>
      <c r="S63" s="57"/>
      <c r="T63" s="57"/>
      <c r="U63" s="58">
        <f t="shared" si="3"/>
        <v>0</v>
      </c>
    </row>
    <row r="64" spans="7:21" ht="15.75">
      <c r="G64" s="13"/>
      <c r="H64" s="13"/>
      <c r="I64" s="133"/>
      <c r="J64" s="133"/>
      <c r="P64" s="99" t="s">
        <v>89</v>
      </c>
      <c r="Q64" s="65"/>
      <c r="R64" s="56">
        <f t="shared" si="2"/>
      </c>
      <c r="S64" s="57"/>
      <c r="T64" s="57"/>
      <c r="U64" s="58">
        <f t="shared" si="3"/>
        <v>0</v>
      </c>
    </row>
    <row r="65" spans="7:21" ht="15.75">
      <c r="G65" s="13"/>
      <c r="H65" s="13"/>
      <c r="I65" s="133"/>
      <c r="J65" s="133"/>
      <c r="P65" s="99" t="s">
        <v>89</v>
      </c>
      <c r="Q65" s="65"/>
      <c r="R65" s="56">
        <f t="shared" si="2"/>
      </c>
      <c r="S65" s="57"/>
      <c r="T65" s="57"/>
      <c r="U65" s="58">
        <f t="shared" si="3"/>
        <v>0</v>
      </c>
    </row>
    <row r="66" spans="7:21" ht="15.75">
      <c r="G66" s="13"/>
      <c r="H66" s="13"/>
      <c r="I66" s="133"/>
      <c r="J66" s="133"/>
      <c r="P66" s="99" t="s">
        <v>89</v>
      </c>
      <c r="Q66" s="55"/>
      <c r="R66" s="56">
        <f t="shared" si="2"/>
      </c>
      <c r="S66" s="84">
        <f>SUM(R58:R66)</f>
        <v>0</v>
      </c>
      <c r="T66" s="84">
        <f>SUM(U58:U66)</f>
        <v>0</v>
      </c>
      <c r="U66" s="58">
        <f t="shared" si="3"/>
        <v>0</v>
      </c>
    </row>
    <row r="67" spans="7:21" ht="15.75">
      <c r="G67" s="13"/>
      <c r="H67" s="13"/>
      <c r="I67" s="133"/>
      <c r="J67" s="133"/>
      <c r="P67" s="99" t="s">
        <v>90</v>
      </c>
      <c r="Q67" s="55"/>
      <c r="R67" s="56">
        <f t="shared" si="2"/>
      </c>
      <c r="S67" s="57"/>
      <c r="T67" s="57"/>
      <c r="U67" s="58">
        <f t="shared" si="3"/>
        <v>0</v>
      </c>
    </row>
    <row r="68" spans="7:21" ht="15.75">
      <c r="G68" s="13"/>
      <c r="H68" s="13"/>
      <c r="I68" s="133"/>
      <c r="J68" s="133"/>
      <c r="P68" s="102" t="s">
        <v>90</v>
      </c>
      <c r="Q68" s="103"/>
      <c r="R68" s="56">
        <f aca="true" t="shared" si="4" ref="R68:R93">IF(Q68="","",IF(Q68="F",0,IF(Q68=18,2,IF(Q68&gt;18,3,1))))</f>
      </c>
      <c r="S68" s="57"/>
      <c r="T68" s="57"/>
      <c r="U68" s="58">
        <f aca="true" t="shared" si="5" ref="U68:U93">IF(Q68="G",19,Q68)</f>
        <v>0</v>
      </c>
    </row>
    <row r="69" spans="7:21" ht="15.75">
      <c r="G69" s="13"/>
      <c r="H69" s="13"/>
      <c r="I69" s="133"/>
      <c r="J69" s="133"/>
      <c r="P69" s="75" t="s">
        <v>90</v>
      </c>
      <c r="Q69" s="135"/>
      <c r="R69" s="56">
        <f t="shared" si="4"/>
      </c>
      <c r="S69" s="57"/>
      <c r="T69" s="57"/>
      <c r="U69" s="58">
        <f t="shared" si="5"/>
        <v>0</v>
      </c>
    </row>
    <row r="70" spans="7:21" ht="15.75">
      <c r="G70" s="13"/>
      <c r="H70" s="13"/>
      <c r="I70" s="133"/>
      <c r="J70" s="133"/>
      <c r="P70" s="75" t="s">
        <v>90</v>
      </c>
      <c r="Q70" s="134"/>
      <c r="R70" s="56">
        <f t="shared" si="4"/>
      </c>
      <c r="S70" s="57"/>
      <c r="T70" s="57"/>
      <c r="U70" s="58">
        <f t="shared" si="5"/>
        <v>0</v>
      </c>
    </row>
    <row r="71" spans="7:21" ht="15.75">
      <c r="G71" s="13"/>
      <c r="H71" s="13"/>
      <c r="I71" s="133"/>
      <c r="J71" s="133"/>
      <c r="P71" s="75" t="s">
        <v>90</v>
      </c>
      <c r="Q71" s="135"/>
      <c r="R71" s="56">
        <f t="shared" si="4"/>
      </c>
      <c r="S71" s="57"/>
      <c r="T71" s="57"/>
      <c r="U71" s="58">
        <f t="shared" si="5"/>
        <v>0</v>
      </c>
    </row>
    <row r="72" spans="7:21" ht="15.75">
      <c r="G72" s="13"/>
      <c r="H72" s="13"/>
      <c r="I72" s="133"/>
      <c r="J72" s="133"/>
      <c r="P72" s="75" t="s">
        <v>90</v>
      </c>
      <c r="Q72" s="134"/>
      <c r="R72" s="56">
        <f t="shared" si="4"/>
      </c>
      <c r="S72" s="57"/>
      <c r="T72" s="57"/>
      <c r="U72" s="58">
        <f t="shared" si="5"/>
        <v>0</v>
      </c>
    </row>
    <row r="73" spans="16:21" ht="15.75">
      <c r="P73" s="88" t="s">
        <v>90</v>
      </c>
      <c r="Q73" s="137"/>
      <c r="R73" s="56">
        <f t="shared" si="4"/>
      </c>
      <c r="S73" s="57"/>
      <c r="T73" s="57"/>
      <c r="U73" s="58">
        <f t="shared" si="5"/>
        <v>0</v>
      </c>
    </row>
    <row r="74" spans="16:21" ht="15.75">
      <c r="P74" s="99" t="s">
        <v>90</v>
      </c>
      <c r="Q74" s="55"/>
      <c r="R74" s="56">
        <f t="shared" si="4"/>
      </c>
      <c r="S74" s="57"/>
      <c r="T74" s="57"/>
      <c r="U74" s="58">
        <f t="shared" si="5"/>
        <v>0</v>
      </c>
    </row>
    <row r="75" spans="16:21" ht="15.75">
      <c r="P75" s="99" t="s">
        <v>90</v>
      </c>
      <c r="Q75" s="65"/>
      <c r="R75" s="56">
        <f t="shared" si="4"/>
      </c>
      <c r="S75" s="84">
        <f>SUM(R67:R75)</f>
        <v>0</v>
      </c>
      <c r="T75" s="84">
        <f>SUM(U67:U75)</f>
        <v>0</v>
      </c>
      <c r="U75" s="58">
        <f t="shared" si="5"/>
        <v>0</v>
      </c>
    </row>
    <row r="76" spans="16:21" ht="15.75">
      <c r="P76" s="99" t="s">
        <v>91</v>
      </c>
      <c r="Q76" s="65"/>
      <c r="R76" s="56">
        <f t="shared" si="4"/>
      </c>
      <c r="S76" s="57"/>
      <c r="T76" s="57"/>
      <c r="U76" s="58">
        <f t="shared" si="5"/>
        <v>0</v>
      </c>
    </row>
    <row r="77" spans="7:21" ht="15.75">
      <c r="G77" s="40"/>
      <c r="H77" s="40"/>
      <c r="P77" s="99" t="s">
        <v>91</v>
      </c>
      <c r="Q77" s="55"/>
      <c r="R77" s="56">
        <f t="shared" si="4"/>
      </c>
      <c r="S77" s="57"/>
      <c r="T77" s="57"/>
      <c r="U77" s="58">
        <f t="shared" si="5"/>
        <v>0</v>
      </c>
    </row>
    <row r="78" spans="7:21" ht="15.75">
      <c r="G78" s="40"/>
      <c r="H78" s="40"/>
      <c r="P78" s="102" t="s">
        <v>91</v>
      </c>
      <c r="Q78" s="103"/>
      <c r="R78" s="56">
        <f t="shared" si="4"/>
      </c>
      <c r="S78" s="57"/>
      <c r="T78" s="57"/>
      <c r="U78" s="58">
        <f t="shared" si="5"/>
        <v>0</v>
      </c>
    </row>
    <row r="79" spans="7:21" ht="15.75">
      <c r="G79" s="40"/>
      <c r="H79" s="40"/>
      <c r="P79" s="75" t="s">
        <v>91</v>
      </c>
      <c r="Q79" s="134"/>
      <c r="R79" s="56">
        <f t="shared" si="4"/>
      </c>
      <c r="S79" s="57"/>
      <c r="T79" s="57"/>
      <c r="U79" s="58">
        <f t="shared" si="5"/>
        <v>0</v>
      </c>
    </row>
    <row r="80" spans="7:21" ht="15.75">
      <c r="G80" s="40"/>
      <c r="H80" s="40"/>
      <c r="P80" s="75" t="s">
        <v>91</v>
      </c>
      <c r="Q80" s="135"/>
      <c r="R80" s="56">
        <f t="shared" si="4"/>
      </c>
      <c r="S80" s="57"/>
      <c r="T80" s="57"/>
      <c r="U80" s="58">
        <f t="shared" si="5"/>
        <v>0</v>
      </c>
    </row>
    <row r="81" spans="7:21" ht="15.75">
      <c r="G81" s="40"/>
      <c r="H81" s="40"/>
      <c r="P81" s="75" t="s">
        <v>91</v>
      </c>
      <c r="Q81" s="81"/>
      <c r="R81" s="56">
        <f t="shared" si="4"/>
      </c>
      <c r="S81" s="57"/>
      <c r="T81" s="57"/>
      <c r="U81" s="58">
        <f t="shared" si="5"/>
        <v>0</v>
      </c>
    </row>
    <row r="82" spans="16:21" ht="15.75">
      <c r="P82" s="75" t="s">
        <v>91</v>
      </c>
      <c r="Q82" s="76"/>
      <c r="R82" s="56">
        <f t="shared" si="4"/>
      </c>
      <c r="S82" s="57"/>
      <c r="T82" s="57"/>
      <c r="U82" s="58">
        <f t="shared" si="5"/>
        <v>0</v>
      </c>
    </row>
    <row r="83" spans="16:21" ht="15.75">
      <c r="P83" s="88" t="s">
        <v>91</v>
      </c>
      <c r="Q83" s="112"/>
      <c r="R83" s="56">
        <f t="shared" si="4"/>
      </c>
      <c r="S83" s="57"/>
      <c r="T83" s="57"/>
      <c r="U83" s="58">
        <f t="shared" si="5"/>
        <v>0</v>
      </c>
    </row>
    <row r="84" spans="16:21" ht="15.75">
      <c r="P84" s="99" t="s">
        <v>91</v>
      </c>
      <c r="Q84" s="65"/>
      <c r="R84" s="56">
        <f t="shared" si="4"/>
      </c>
      <c r="S84" s="84">
        <f>SUM(R76:R84)</f>
        <v>0</v>
      </c>
      <c r="T84" s="84">
        <f>SUM(U76:U84)</f>
        <v>0</v>
      </c>
      <c r="U84" s="58">
        <f t="shared" si="5"/>
        <v>0</v>
      </c>
    </row>
    <row r="85" spans="16:21" ht="15.75">
      <c r="P85" s="99" t="s">
        <v>92</v>
      </c>
      <c r="Q85" s="55"/>
      <c r="R85" s="56">
        <f t="shared" si="4"/>
      </c>
      <c r="S85" s="57"/>
      <c r="T85" s="57"/>
      <c r="U85" s="58">
        <f t="shared" si="5"/>
        <v>0</v>
      </c>
    </row>
    <row r="86" spans="16:21" ht="15.75">
      <c r="P86" s="99" t="s">
        <v>92</v>
      </c>
      <c r="Q86" s="65"/>
      <c r="R86" s="56">
        <f t="shared" si="4"/>
      </c>
      <c r="S86" s="57"/>
      <c r="T86" s="57"/>
      <c r="U86" s="58">
        <f t="shared" si="5"/>
        <v>0</v>
      </c>
    </row>
    <row r="87" spans="16:21" ht="15.75">
      <c r="P87" s="99" t="s">
        <v>92</v>
      </c>
      <c r="Q87" s="55"/>
      <c r="R87" s="56">
        <f t="shared" si="4"/>
      </c>
      <c r="S87" s="57"/>
      <c r="T87" s="57"/>
      <c r="U87" s="58">
        <f t="shared" si="5"/>
        <v>0</v>
      </c>
    </row>
    <row r="88" spans="16:21" ht="15.75">
      <c r="P88" s="102" t="s">
        <v>92</v>
      </c>
      <c r="Q88" s="103"/>
      <c r="R88" s="56">
        <f t="shared" si="4"/>
      </c>
      <c r="S88" s="57"/>
      <c r="T88" s="57"/>
      <c r="U88" s="58">
        <f t="shared" si="5"/>
        <v>0</v>
      </c>
    </row>
    <row r="89" spans="16:21" ht="15.75">
      <c r="P89" s="75" t="s">
        <v>92</v>
      </c>
      <c r="Q89" s="81"/>
      <c r="R89" s="56">
        <f t="shared" si="4"/>
      </c>
      <c r="S89" s="57"/>
      <c r="T89" s="57"/>
      <c r="U89" s="58">
        <f t="shared" si="5"/>
        <v>0</v>
      </c>
    </row>
    <row r="90" spans="16:21" ht="15.75">
      <c r="P90" s="75" t="s">
        <v>92</v>
      </c>
      <c r="Q90" s="76"/>
      <c r="R90" s="56">
        <f t="shared" si="4"/>
      </c>
      <c r="S90" s="57"/>
      <c r="T90" s="57"/>
      <c r="U90" s="58">
        <f t="shared" si="5"/>
        <v>0</v>
      </c>
    </row>
    <row r="91" spans="16:21" ht="15.75">
      <c r="P91" s="75" t="s">
        <v>92</v>
      </c>
      <c r="Q91" s="81"/>
      <c r="R91" s="56">
        <f t="shared" si="4"/>
      </c>
      <c r="S91" s="57"/>
      <c r="T91" s="57"/>
      <c r="U91" s="58">
        <f t="shared" si="5"/>
        <v>0</v>
      </c>
    </row>
    <row r="92" spans="16:21" ht="15.75">
      <c r="P92" s="75" t="s">
        <v>92</v>
      </c>
      <c r="Q92" s="81"/>
      <c r="R92" s="56">
        <f t="shared" si="4"/>
      </c>
      <c r="S92" s="57"/>
      <c r="T92" s="57"/>
      <c r="U92" s="58">
        <f t="shared" si="5"/>
        <v>0</v>
      </c>
    </row>
    <row r="93" spans="16:21" ht="15.75">
      <c r="P93" s="88" t="s">
        <v>92</v>
      </c>
      <c r="Q93" s="89"/>
      <c r="R93" s="138">
        <f t="shared" si="4"/>
      </c>
      <c r="S93" s="139">
        <f>SUM(R85:R93)</f>
        <v>0</v>
      </c>
      <c r="T93" s="139">
        <f>SUM(U85:U93)</f>
        <v>0</v>
      </c>
      <c r="U93" s="140">
        <f t="shared" si="5"/>
        <v>0</v>
      </c>
    </row>
    <row r="94" spans="16:21" ht="15">
      <c r="P94" s="131"/>
      <c r="Q94" s="141"/>
      <c r="R94" s="122"/>
      <c r="S94" s="122"/>
      <c r="T94" s="122"/>
      <c r="U94" s="122"/>
    </row>
    <row r="95" spans="16:21" ht="15">
      <c r="P95" s="131"/>
      <c r="Q95" s="141"/>
      <c r="R95" s="122"/>
      <c r="S95" s="122"/>
      <c r="T95" s="122"/>
      <c r="U95" s="122"/>
    </row>
    <row r="302" spans="2:10" ht="15">
      <c r="B302" s="142"/>
      <c r="C302" s="143"/>
      <c r="D302" s="143"/>
      <c r="E302" s="144"/>
      <c r="F302" s="144"/>
      <c r="G302" s="143"/>
      <c r="H302" s="143"/>
      <c r="I302" s="145"/>
      <c r="J302" s="145"/>
    </row>
    <row r="303" spans="2:10" ht="15">
      <c r="B303" s="146"/>
      <c r="C303" s="147"/>
      <c r="D303" s="147"/>
      <c r="E303" s="133"/>
      <c r="F303" s="133"/>
      <c r="G303" s="147"/>
      <c r="H303" s="147"/>
      <c r="I303" s="148"/>
      <c r="J303" s="148"/>
    </row>
    <row r="304" spans="2:10" ht="15">
      <c r="B304" s="146"/>
      <c r="C304" s="147"/>
      <c r="D304" s="147"/>
      <c r="E304" s="133"/>
      <c r="F304" s="133"/>
      <c r="G304" s="147"/>
      <c r="H304" s="147"/>
      <c r="I304" s="148"/>
      <c r="J304" s="148"/>
    </row>
    <row r="305" spans="2:10" ht="15">
      <c r="B305" s="146"/>
      <c r="C305" s="147"/>
      <c r="D305" s="147"/>
      <c r="E305" s="133"/>
      <c r="F305" s="133"/>
      <c r="G305" s="147"/>
      <c r="H305" s="147"/>
      <c r="I305" s="148"/>
      <c r="J305" s="148"/>
    </row>
    <row r="306" spans="2:10" ht="15">
      <c r="B306" s="146"/>
      <c r="C306" s="147"/>
      <c r="D306" s="147"/>
      <c r="E306" s="133"/>
      <c r="F306" s="133"/>
      <c r="G306" s="147"/>
      <c r="H306" s="147"/>
      <c r="I306" s="148"/>
      <c r="J306" s="148"/>
    </row>
    <row r="307" spans="2:10" ht="15">
      <c r="B307" s="146" t="s">
        <v>93</v>
      </c>
      <c r="C307" s="147"/>
      <c r="D307" s="147"/>
      <c r="E307" s="133"/>
      <c r="F307" s="133"/>
      <c r="G307" s="147"/>
      <c r="H307" s="147"/>
      <c r="I307" s="148"/>
      <c r="J307" s="148"/>
    </row>
    <row r="308" spans="2:10" ht="15">
      <c r="B308" s="146"/>
      <c r="C308" s="147"/>
      <c r="D308" s="147"/>
      <c r="E308" s="133"/>
      <c r="F308" s="133"/>
      <c r="G308" s="147"/>
      <c r="H308" s="147"/>
      <c r="I308" s="148"/>
      <c r="J308" s="148"/>
    </row>
    <row r="309" spans="2:10" ht="15">
      <c r="B309" s="146" t="s">
        <v>94</v>
      </c>
      <c r="C309" s="147"/>
      <c r="D309" s="147"/>
      <c r="E309" s="133"/>
      <c r="F309" s="133"/>
      <c r="G309" s="147"/>
      <c r="H309" s="147"/>
      <c r="I309" s="148"/>
      <c r="J309" s="148"/>
    </row>
    <row r="310" spans="2:10" ht="15">
      <c r="B310" s="146"/>
      <c r="C310" s="147"/>
      <c r="D310" s="147"/>
      <c r="E310" s="133"/>
      <c r="F310" s="133"/>
      <c r="G310" s="147"/>
      <c r="H310" s="147"/>
      <c r="I310" s="148"/>
      <c r="J310" s="148"/>
    </row>
    <row r="311" spans="2:10" ht="15">
      <c r="B311" s="149" t="s">
        <v>95</v>
      </c>
      <c r="C311" s="147"/>
      <c r="D311" s="147"/>
      <c r="E311" s="133"/>
      <c r="F311" s="133"/>
      <c r="G311" s="147"/>
      <c r="H311" s="147"/>
      <c r="I311" s="148"/>
      <c r="J311" s="148"/>
    </row>
    <row r="312" spans="2:10" ht="15">
      <c r="B312" s="146"/>
      <c r="C312" s="150"/>
      <c r="D312" s="150"/>
      <c r="E312" s="150"/>
      <c r="F312" s="150"/>
      <c r="G312" s="147"/>
      <c r="H312" s="147"/>
      <c r="I312" s="148"/>
      <c r="J312" s="148"/>
    </row>
    <row r="313" spans="2:10" ht="15">
      <c r="B313" s="146" t="s">
        <v>96</v>
      </c>
      <c r="C313" s="150" t="s">
        <v>97</v>
      </c>
      <c r="D313" s="150"/>
      <c r="E313" s="150"/>
      <c r="F313" s="150"/>
      <c r="G313" s="147"/>
      <c r="H313" s="147"/>
      <c r="I313" s="148"/>
      <c r="J313" s="148"/>
    </row>
    <row r="314" spans="2:10" ht="15">
      <c r="B314" s="146"/>
      <c r="C314" s="147"/>
      <c r="D314" s="147"/>
      <c r="E314" s="133"/>
      <c r="F314" s="133"/>
      <c r="G314" s="147"/>
      <c r="H314" s="147"/>
      <c r="I314" s="148"/>
      <c r="J314" s="148"/>
    </row>
    <row r="315" spans="2:10" ht="15.75">
      <c r="B315" s="146" t="s">
        <v>98</v>
      </c>
      <c r="C315" s="75" t="str">
        <f>$B$3</f>
        <v>CENION 1</v>
      </c>
      <c r="D315" s="75" t="str">
        <f>$B$4</f>
        <v>JAUNAY CLAN 3</v>
      </c>
      <c r="E315" s="52">
        <v>32</v>
      </c>
      <c r="F315" s="151">
        <f>IF(E315="","",IF(E315="F","G",IF(E315="G","F",36-E315)))</f>
        <v>4</v>
      </c>
      <c r="G315" s="147"/>
      <c r="H315" s="147"/>
      <c r="I315" s="148"/>
      <c r="J315" s="148"/>
    </row>
    <row r="316" spans="2:10" ht="15.75">
      <c r="B316" s="146"/>
      <c r="C316" s="75" t="str">
        <f>$B$5</f>
        <v>NEUVILLE 1</v>
      </c>
      <c r="D316" s="75" t="str">
        <f>$B$6</f>
        <v>ASPTT 1</v>
      </c>
      <c r="E316" s="52">
        <v>17</v>
      </c>
      <c r="F316" s="151">
        <f>IF(E316="","",IF(E316="F","G",IF(E316="G","F",36-E316)))</f>
        <v>19</v>
      </c>
      <c r="G316" s="147"/>
      <c r="H316" s="147"/>
      <c r="I316" s="148"/>
      <c r="J316" s="148"/>
    </row>
    <row r="317" spans="2:10" ht="15">
      <c r="B317" s="152" t="s">
        <v>99</v>
      </c>
      <c r="C317" s="147"/>
      <c r="D317" s="147"/>
      <c r="E317" s="133"/>
      <c r="F317" s="133"/>
      <c r="G317" s="147"/>
      <c r="H317" s="147"/>
      <c r="I317" s="148"/>
      <c r="J317" s="148"/>
    </row>
    <row r="318" spans="2:10" ht="15">
      <c r="B318" s="152"/>
      <c r="C318" s="150"/>
      <c r="D318" s="150"/>
      <c r="E318" s="150"/>
      <c r="F318" s="150"/>
      <c r="G318" s="147"/>
      <c r="H318" s="147"/>
      <c r="I318" s="148"/>
      <c r="J318" s="148"/>
    </row>
    <row r="319" spans="2:10" ht="15">
      <c r="B319" s="146"/>
      <c r="C319" s="150" t="s">
        <v>100</v>
      </c>
      <c r="D319" s="150"/>
      <c r="E319" s="150"/>
      <c r="F319" s="150"/>
      <c r="G319" s="147"/>
      <c r="H319" s="147"/>
      <c r="I319" s="148"/>
      <c r="J319" s="148"/>
    </row>
    <row r="320" spans="2:10" ht="15">
      <c r="B320" s="146"/>
      <c r="C320" s="147"/>
      <c r="D320" s="147"/>
      <c r="E320" s="133"/>
      <c r="F320" s="133"/>
      <c r="G320" s="147"/>
      <c r="H320" s="147"/>
      <c r="I320" s="148"/>
      <c r="J320" s="148"/>
    </row>
    <row r="321" spans="2:10" ht="15">
      <c r="B321" s="146"/>
      <c r="C321" s="147"/>
      <c r="D321" s="147"/>
      <c r="E321" s="133"/>
      <c r="F321" s="133"/>
      <c r="G321" s="147"/>
      <c r="H321" s="147"/>
      <c r="I321" s="148"/>
      <c r="J321" s="148"/>
    </row>
    <row r="322" spans="2:10" ht="14.25" customHeight="1">
      <c r="B322" s="146"/>
      <c r="C322" s="147"/>
      <c r="D322" s="147"/>
      <c r="E322" s="133"/>
      <c r="F322" s="133"/>
      <c r="G322" s="147"/>
      <c r="H322" s="147"/>
      <c r="I322" s="148"/>
      <c r="J322" s="148"/>
    </row>
    <row r="323" spans="2:10" ht="15">
      <c r="B323" s="152" t="s">
        <v>101</v>
      </c>
      <c r="C323" s="147"/>
      <c r="D323" s="147"/>
      <c r="E323" s="133"/>
      <c r="F323" s="133"/>
      <c r="G323" s="147"/>
      <c r="H323" s="147"/>
      <c r="I323" s="148"/>
      <c r="J323" s="148"/>
    </row>
    <row r="324" spans="2:10" ht="15">
      <c r="B324" s="152"/>
      <c r="C324" s="147"/>
      <c r="D324" s="147"/>
      <c r="E324" s="133"/>
      <c r="F324" s="133"/>
      <c r="G324" s="147"/>
      <c r="H324" s="147"/>
      <c r="I324" s="148"/>
      <c r="J324" s="148"/>
    </row>
    <row r="325" spans="2:10" ht="15">
      <c r="B325" s="146"/>
      <c r="C325" s="150"/>
      <c r="D325" s="150"/>
      <c r="E325" s="150"/>
      <c r="F325" s="150"/>
      <c r="G325" s="147"/>
      <c r="H325" s="147"/>
      <c r="I325" s="148"/>
      <c r="J325" s="148"/>
    </row>
    <row r="326" spans="2:10" ht="15">
      <c r="B326" s="146" t="s">
        <v>102</v>
      </c>
      <c r="C326" s="150" t="s">
        <v>103</v>
      </c>
      <c r="D326" s="150"/>
      <c r="E326" s="150"/>
      <c r="F326" s="150"/>
      <c r="G326" s="147"/>
      <c r="H326" s="147"/>
      <c r="I326" s="148"/>
      <c r="J326" s="148"/>
    </row>
    <row r="327" spans="2:10" ht="15">
      <c r="B327" s="146"/>
      <c r="C327" s="153"/>
      <c r="D327" s="153"/>
      <c r="E327" s="153"/>
      <c r="F327" s="153"/>
      <c r="G327" s="147"/>
      <c r="H327" s="147"/>
      <c r="I327" s="148"/>
      <c r="J327" s="148"/>
    </row>
    <row r="328" spans="2:10" ht="15.75">
      <c r="B328" s="146" t="s">
        <v>98</v>
      </c>
      <c r="C328" s="75" t="str">
        <f>$B$3</f>
        <v>CENION 1</v>
      </c>
      <c r="D328" s="75" t="str">
        <f>$B$4</f>
        <v>JAUNAY CLAN 3</v>
      </c>
      <c r="E328" s="52" t="s">
        <v>104</v>
      </c>
      <c r="F328" s="151" t="str">
        <f>IF(E328="","",IF(E328="F","G",IF(E328="G","F",36-E328)))</f>
        <v>G</v>
      </c>
      <c r="G328" s="147"/>
      <c r="H328" s="147"/>
      <c r="I328" s="148"/>
      <c r="J328" s="148"/>
    </row>
    <row r="329" spans="2:10" ht="15.75">
      <c r="B329" s="146"/>
      <c r="C329" s="75" t="str">
        <f>$B$5</f>
        <v>NEUVILLE 1</v>
      </c>
      <c r="D329" s="75" t="str">
        <f>$B$6</f>
        <v>ASPTT 1</v>
      </c>
      <c r="E329" s="52" t="s">
        <v>105</v>
      </c>
      <c r="F329" s="151" t="str">
        <f>IF(E329="","",IF(E329="F","G",IF(E329="G","F",36-E329)))</f>
        <v>F</v>
      </c>
      <c r="G329" s="147"/>
      <c r="H329" s="147"/>
      <c r="I329" s="148"/>
      <c r="J329" s="148"/>
    </row>
    <row r="330" spans="2:10" ht="15">
      <c r="B330" s="152" t="s">
        <v>106</v>
      </c>
      <c r="C330" s="147"/>
      <c r="D330" s="147"/>
      <c r="E330" s="133"/>
      <c r="F330" s="133"/>
      <c r="G330" s="147"/>
      <c r="H330" s="147"/>
      <c r="I330" s="148"/>
      <c r="J330" s="148"/>
    </row>
    <row r="331" spans="2:10" ht="15">
      <c r="B331" s="152"/>
      <c r="C331" s="150"/>
      <c r="D331" s="150"/>
      <c r="E331" s="150"/>
      <c r="F331" s="150"/>
      <c r="G331" s="147"/>
      <c r="H331" s="147"/>
      <c r="I331" s="148"/>
      <c r="J331" s="148"/>
    </row>
    <row r="332" spans="2:10" ht="15">
      <c r="B332" s="154"/>
      <c r="C332" s="150" t="s">
        <v>107</v>
      </c>
      <c r="D332" s="150"/>
      <c r="E332" s="150"/>
      <c r="F332" s="150"/>
      <c r="G332" s="147"/>
      <c r="H332" s="147"/>
      <c r="I332" s="148"/>
      <c r="J332" s="148"/>
    </row>
    <row r="333" spans="2:10" ht="15">
      <c r="B333" s="146"/>
      <c r="C333" s="153"/>
      <c r="D333" s="153"/>
      <c r="E333" s="153"/>
      <c r="F333" s="153"/>
      <c r="G333" s="147"/>
      <c r="H333" s="147"/>
      <c r="I333" s="148"/>
      <c r="J333" s="148"/>
    </row>
    <row r="334" spans="2:10" ht="15">
      <c r="B334" s="146"/>
      <c r="C334" s="153"/>
      <c r="D334" s="153"/>
      <c r="E334" s="153"/>
      <c r="F334" s="153"/>
      <c r="G334" s="147"/>
      <c r="H334" s="147"/>
      <c r="I334" s="148"/>
      <c r="J334" s="148"/>
    </row>
    <row r="335" spans="2:10" ht="15">
      <c r="B335" s="146"/>
      <c r="C335" s="153"/>
      <c r="D335" s="153"/>
      <c r="E335" s="153"/>
      <c r="F335" s="153"/>
      <c r="G335" s="147"/>
      <c r="H335" s="147"/>
      <c r="I335" s="148"/>
      <c r="J335" s="148"/>
    </row>
    <row r="336" spans="2:10" ht="15">
      <c r="B336" s="152" t="s">
        <v>108</v>
      </c>
      <c r="C336" s="155"/>
      <c r="D336" s="155"/>
      <c r="E336" s="155"/>
      <c r="F336" s="155"/>
      <c r="G336" s="155"/>
      <c r="H336" s="147"/>
      <c r="I336" s="148"/>
      <c r="J336" s="148"/>
    </row>
    <row r="337" spans="2:10" ht="15">
      <c r="B337" s="152"/>
      <c r="C337" s="147"/>
      <c r="D337" s="147"/>
      <c r="E337" s="133"/>
      <c r="F337" s="133"/>
      <c r="G337" s="147"/>
      <c r="H337" s="147"/>
      <c r="I337" s="148"/>
      <c r="J337" s="156"/>
    </row>
    <row r="338" spans="2:9" ht="15">
      <c r="B338" s="154"/>
      <c r="C338" s="147"/>
      <c r="D338" s="147"/>
      <c r="E338" s="133"/>
      <c r="F338" s="133"/>
      <c r="G338" s="147"/>
      <c r="H338" s="147"/>
      <c r="I338" s="148"/>
    </row>
    <row r="339" spans="2:9" ht="15">
      <c r="B339" s="157" t="s">
        <v>109</v>
      </c>
      <c r="C339" s="147"/>
      <c r="D339" s="147"/>
      <c r="E339" s="133"/>
      <c r="F339" s="133"/>
      <c r="G339" s="147"/>
      <c r="H339" s="147"/>
      <c r="I339" s="148"/>
    </row>
    <row r="340" spans="2:9" ht="15">
      <c r="B340" s="154"/>
      <c r="C340" s="147"/>
      <c r="D340" s="147"/>
      <c r="E340" s="133"/>
      <c r="F340" s="133"/>
      <c r="G340" s="147"/>
      <c r="H340" s="147"/>
      <c r="I340" s="148"/>
    </row>
    <row r="341" spans="2:9" ht="15">
      <c r="B341" s="247" t="s">
        <v>110</v>
      </c>
      <c r="C341" s="247"/>
      <c r="D341" s="247"/>
      <c r="E341" s="247"/>
      <c r="F341" s="247"/>
      <c r="G341" s="247"/>
      <c r="H341" s="247"/>
      <c r="I341" s="148"/>
    </row>
    <row r="342" spans="2:9" ht="15">
      <c r="B342" s="158"/>
      <c r="C342" s="159"/>
      <c r="D342" s="159"/>
      <c r="E342" s="160"/>
      <c r="F342" s="160"/>
      <c r="G342" s="159"/>
      <c r="H342" s="159"/>
      <c r="I342" s="156"/>
    </row>
  </sheetData>
  <sheetProtection/>
  <mergeCells count="16">
    <mergeCell ref="A30:N30"/>
    <mergeCell ref="A31:N31"/>
    <mergeCell ref="G32:J32"/>
    <mergeCell ref="B341:H341"/>
    <mergeCell ref="K12:N12"/>
    <mergeCell ref="K13:L13"/>
    <mergeCell ref="C15:F15"/>
    <mergeCell ref="G15:J15"/>
    <mergeCell ref="C21:F21"/>
    <mergeCell ref="G21:J21"/>
    <mergeCell ref="B1:N1"/>
    <mergeCell ref="C3:F3"/>
    <mergeCell ref="G3:J3"/>
    <mergeCell ref="K3:N3"/>
    <mergeCell ref="C9:F9"/>
    <mergeCell ref="G9:J9"/>
  </mergeCells>
  <conditionalFormatting sqref="C3:C26 D4:F8 D10:F14 D16:F20 D22:F26 G3:G14 G32:J49 H4:J8 H10:J14 H16:J20 H22:J29 K3:K29 K32:N35 L4:N11 L14:L25 M13:N25 O3:Q57 P58:Q95 R3:U93 V3:V57 G16:G29">
    <cfRule type="cellIs" priority="11" dxfId="0" operator="equal" stopIfTrue="1">
      <formula>"Exempt"</formula>
    </cfRule>
  </conditionalFormatting>
  <conditionalFormatting sqref="G15">
    <cfRule type="cellIs" priority="10" dxfId="0" operator="equal" stopIfTrue="1">
      <formula>"Exempt"</formula>
    </cfRule>
  </conditionalFormatting>
  <conditionalFormatting sqref="E4:F8">
    <cfRule type="cellIs" priority="9" dxfId="0" operator="equal" stopIfTrue="1">
      <formula>"Exempt"</formula>
    </cfRule>
  </conditionalFormatting>
  <conditionalFormatting sqref="I4:J8">
    <cfRule type="cellIs" priority="8" dxfId="0" operator="equal" stopIfTrue="1">
      <formula>"Exempt"</formula>
    </cfRule>
  </conditionalFormatting>
  <conditionalFormatting sqref="M4:N8">
    <cfRule type="cellIs" priority="7" dxfId="0" operator="equal" stopIfTrue="1">
      <formula>"Exempt"</formula>
    </cfRule>
  </conditionalFormatting>
  <conditionalFormatting sqref="E10:F14">
    <cfRule type="cellIs" priority="6" dxfId="0" operator="equal" stopIfTrue="1">
      <formula>"Exempt"</formula>
    </cfRule>
  </conditionalFormatting>
  <conditionalFormatting sqref="I10:J14">
    <cfRule type="cellIs" priority="5" dxfId="0" operator="equal" stopIfTrue="1">
      <formula>"Exempt"</formula>
    </cfRule>
  </conditionalFormatting>
  <conditionalFormatting sqref="E16:F20">
    <cfRule type="cellIs" priority="4" dxfId="0" operator="equal" stopIfTrue="1">
      <formula>"Exempt"</formula>
    </cfRule>
  </conditionalFormatting>
  <conditionalFormatting sqref="I16:J20">
    <cfRule type="cellIs" priority="3" dxfId="0" operator="equal" stopIfTrue="1">
      <formula>"Exempt"</formula>
    </cfRule>
  </conditionalFormatting>
  <conditionalFormatting sqref="E22:F26">
    <cfRule type="cellIs" priority="2" dxfId="0" operator="equal" stopIfTrue="1">
      <formula>"Exempt"</formula>
    </cfRule>
  </conditionalFormatting>
  <conditionalFormatting sqref="I22:J26">
    <cfRule type="cellIs" priority="1" dxfId="0" operator="equal" stopIfTrue="1">
      <formula>"Exempt"</formula>
    </cfRule>
  </conditionalFormatting>
  <printOptions horizontalCentered="1" verticalCentered="1"/>
  <pageMargins left="0.19652777777777777" right="0.15763888888888888" top="0.15763888888888888" bottom="0.27569444444444446" header="0.5118055555555555" footer="0.5118055555555555"/>
  <pageSetup fitToHeight="1" fitToWidth="1" horizontalDpi="600" verticalDpi="600" orientation="landscape" paperSize="9" scale="64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342"/>
  <sheetViews>
    <sheetView showGridLines="0" zoomScale="85" zoomScaleNormal="85" zoomScalePageLayoutView="0" workbookViewId="0" topLeftCell="A13">
      <selection activeCell="I22" sqref="I22:J26"/>
    </sheetView>
  </sheetViews>
  <sheetFormatPr defaultColWidth="39.28125" defaultRowHeight="12.75"/>
  <cols>
    <col min="1" max="1" width="3.00390625" style="40" customWidth="1"/>
    <col min="2" max="2" width="26.7109375" style="40" customWidth="1"/>
    <col min="3" max="4" width="24.7109375" style="41" customWidth="1"/>
    <col min="5" max="6" width="5.7109375" style="42" customWidth="1"/>
    <col min="7" max="8" width="24.7109375" style="41" customWidth="1"/>
    <col min="9" max="10" width="5.7109375" style="42" customWidth="1"/>
    <col min="11" max="12" width="24.7109375" style="40" customWidth="1"/>
    <col min="13" max="14" width="5.7109375" style="42" customWidth="1"/>
    <col min="15" max="15" width="13.57421875" style="40" customWidth="1"/>
    <col min="16" max="16" width="0" style="43" hidden="1" customWidth="1"/>
    <col min="17" max="21" width="0" style="40" hidden="1" customWidth="1"/>
    <col min="22" max="16384" width="39.28125" style="40" customWidth="1"/>
  </cols>
  <sheetData>
    <row r="1" spans="2:16" s="44" customFormat="1" ht="18">
      <c r="B1" s="241" t="s">
        <v>148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P1" s="45"/>
    </row>
    <row r="2" ht="15.75" thickBot="1"/>
    <row r="3" spans="1:21" ht="27.75" customHeight="1" thickBot="1">
      <c r="A3" s="46">
        <v>1</v>
      </c>
      <c r="B3" s="47" t="s">
        <v>41</v>
      </c>
      <c r="C3" s="248" t="s">
        <v>152</v>
      </c>
      <c r="D3" s="249"/>
      <c r="E3" s="249"/>
      <c r="F3" s="250"/>
      <c r="G3" s="251" t="s">
        <v>156</v>
      </c>
      <c r="H3" s="252"/>
      <c r="I3" s="252"/>
      <c r="J3" s="253"/>
      <c r="K3" s="244" t="s">
        <v>209</v>
      </c>
      <c r="L3" s="245"/>
      <c r="M3" s="245"/>
      <c r="N3" s="246"/>
      <c r="R3" s="48" t="s">
        <v>73</v>
      </c>
      <c r="S3" s="48" t="s">
        <v>74</v>
      </c>
      <c r="T3" s="40" t="s">
        <v>75</v>
      </c>
      <c r="U3" s="40" t="s">
        <v>76</v>
      </c>
    </row>
    <row r="4" spans="1:21" ht="27.75" customHeight="1" thickBot="1">
      <c r="A4" s="49">
        <v>2</v>
      </c>
      <c r="B4" s="50" t="s">
        <v>31</v>
      </c>
      <c r="C4" s="51" t="str">
        <f>$B$3</f>
        <v>CIVRAY 1</v>
      </c>
      <c r="D4" s="51" t="str">
        <f>$B$4</f>
        <v>SANXAY 2</v>
      </c>
      <c r="E4" s="194">
        <v>0</v>
      </c>
      <c r="F4" s="195">
        <f>36-E4</f>
        <v>36</v>
      </c>
      <c r="G4" s="51" t="str">
        <f>$B$11</f>
        <v>ISLE JOURDAIN 1</v>
      </c>
      <c r="H4" s="51" t="str">
        <f>$B$5</f>
        <v>VIVONNE 1</v>
      </c>
      <c r="I4" s="194">
        <v>0</v>
      </c>
      <c r="J4" s="195">
        <f>36-I4</f>
        <v>36</v>
      </c>
      <c r="K4" s="181" t="str">
        <f>$B$7</f>
        <v>COUHE 1</v>
      </c>
      <c r="L4" s="182" t="str">
        <f>$B$11</f>
        <v>ISLE JOURDAIN 1</v>
      </c>
      <c r="M4" s="194">
        <v>0</v>
      </c>
      <c r="N4" s="195">
        <f>36-M4</f>
        <v>36</v>
      </c>
      <c r="P4" s="54" t="s">
        <v>77</v>
      </c>
      <c r="Q4" s="55"/>
      <c r="R4" s="56">
        <f aca="true" t="shared" si="0" ref="R4:R35">IF(Q4="","",IF(Q4="F",0,IF(Q4=18,2,IF(Q4&gt;18,3,1))))</f>
      </c>
      <c r="S4" s="57"/>
      <c r="T4" s="57"/>
      <c r="U4" s="58">
        <f aca="true" t="shared" si="1" ref="U4:U35">IF(Q4="G",19,Q4)</f>
        <v>0</v>
      </c>
    </row>
    <row r="5" spans="1:21" ht="27.75" customHeight="1" thickBot="1">
      <c r="A5" s="49">
        <v>3</v>
      </c>
      <c r="B5" s="59" t="s">
        <v>37</v>
      </c>
      <c r="C5" s="60" t="str">
        <f>$B$5</f>
        <v>VIVONNE 1</v>
      </c>
      <c r="D5" s="61" t="str">
        <f>$B$6</f>
        <v>NOUAILLE 1 </v>
      </c>
      <c r="E5" s="194">
        <v>0</v>
      </c>
      <c r="F5" s="195">
        <f>36-E5</f>
        <v>36</v>
      </c>
      <c r="G5" s="62" t="str">
        <f>$B$12</f>
        <v>ROUILLE 1 </v>
      </c>
      <c r="H5" s="61" t="str">
        <f>$B$10</f>
        <v>GENCAY 1 </v>
      </c>
      <c r="I5" s="194">
        <v>0</v>
      </c>
      <c r="J5" s="195">
        <f>36-I5</f>
        <v>36</v>
      </c>
      <c r="K5" s="183" t="str">
        <f>$B$8</f>
        <v>JAUNAY CLAN 4</v>
      </c>
      <c r="L5" s="64" t="str">
        <f>$B$10</f>
        <v>GENCAY 1 </v>
      </c>
      <c r="M5" s="194">
        <v>0</v>
      </c>
      <c r="N5" s="195">
        <f>36-M5</f>
        <v>36</v>
      </c>
      <c r="P5" s="54" t="s">
        <v>77</v>
      </c>
      <c r="Q5" s="65"/>
      <c r="R5" s="56">
        <f t="shared" si="0"/>
      </c>
      <c r="S5" s="57"/>
      <c r="T5" s="57"/>
      <c r="U5" s="58">
        <f t="shared" si="1"/>
        <v>0</v>
      </c>
    </row>
    <row r="6" spans="1:21" ht="27.75" customHeight="1" thickBot="1">
      <c r="A6" s="49">
        <v>4</v>
      </c>
      <c r="B6" s="59" t="s">
        <v>149</v>
      </c>
      <c r="C6" s="60" t="str">
        <f>$B$7</f>
        <v>COUHE 1</v>
      </c>
      <c r="D6" s="61" t="str">
        <f>$B$8</f>
        <v>JAUNAY CLAN 4</v>
      </c>
      <c r="E6" s="194">
        <v>0</v>
      </c>
      <c r="F6" s="195">
        <f>36-E6</f>
        <v>36</v>
      </c>
      <c r="G6" s="62" t="str">
        <f>$B$3</f>
        <v>CIVRAY 1</v>
      </c>
      <c r="H6" s="61" t="str">
        <f>$B$8</f>
        <v>JAUNAY CLAN 4</v>
      </c>
      <c r="I6" s="194">
        <v>0</v>
      </c>
      <c r="J6" s="195">
        <f>36-I6</f>
        <v>36</v>
      </c>
      <c r="K6" s="183" t="str">
        <f>$B$4</f>
        <v>SANXAY 2</v>
      </c>
      <c r="L6" s="64" t="str">
        <f>$B$5</f>
        <v>VIVONNE 1</v>
      </c>
      <c r="M6" s="194">
        <v>0</v>
      </c>
      <c r="N6" s="195">
        <f>36-M6</f>
        <v>36</v>
      </c>
      <c r="P6" s="54" t="s">
        <v>77</v>
      </c>
      <c r="Q6" s="55"/>
      <c r="R6" s="56">
        <f t="shared" si="0"/>
      </c>
      <c r="S6" s="57"/>
      <c r="T6" s="57"/>
      <c r="U6" s="58">
        <f t="shared" si="1"/>
        <v>0</v>
      </c>
    </row>
    <row r="7" spans="1:21" ht="27.75" customHeight="1" thickBot="1">
      <c r="A7" s="49">
        <v>5</v>
      </c>
      <c r="B7" s="59" t="s">
        <v>65</v>
      </c>
      <c r="C7" s="60" t="str">
        <f>$B$9</f>
        <v>VOUILLE 3</v>
      </c>
      <c r="D7" s="61" t="str">
        <f>$B$10</f>
        <v>GENCAY 1 </v>
      </c>
      <c r="E7" s="194">
        <v>0</v>
      </c>
      <c r="F7" s="195">
        <f>36-E7</f>
        <v>36</v>
      </c>
      <c r="G7" s="62" t="str">
        <f>$B$4</f>
        <v>SANXAY 2</v>
      </c>
      <c r="H7" s="61" t="str">
        <f>$B$6</f>
        <v>NOUAILLE 1 </v>
      </c>
      <c r="I7" s="194">
        <v>0</v>
      </c>
      <c r="J7" s="195">
        <f>36-I7</f>
        <v>36</v>
      </c>
      <c r="K7" s="183" t="str">
        <f>$B$12</f>
        <v>ROUILLE 1 </v>
      </c>
      <c r="L7" s="64" t="str">
        <f>$B$3</f>
        <v>CIVRAY 1</v>
      </c>
      <c r="M7" s="194">
        <v>0</v>
      </c>
      <c r="N7" s="195">
        <f>36-M7</f>
        <v>36</v>
      </c>
      <c r="P7" s="54" t="s">
        <v>77</v>
      </c>
      <c r="Q7" s="65"/>
      <c r="R7" s="56">
        <f t="shared" si="0"/>
      </c>
      <c r="S7" s="57"/>
      <c r="T7" s="57"/>
      <c r="U7" s="58">
        <f t="shared" si="1"/>
        <v>0</v>
      </c>
    </row>
    <row r="8" spans="1:21" ht="27.75" customHeight="1" thickBot="1">
      <c r="A8" s="49">
        <v>6</v>
      </c>
      <c r="B8" s="59" t="s">
        <v>42</v>
      </c>
      <c r="C8" s="66" t="str">
        <f>$B$11</f>
        <v>ISLE JOURDAIN 1</v>
      </c>
      <c r="D8" s="67" t="str">
        <f>$B$12</f>
        <v>ROUILLE 1 </v>
      </c>
      <c r="E8" s="194">
        <v>0</v>
      </c>
      <c r="F8" s="195">
        <f>36-E8</f>
        <v>36</v>
      </c>
      <c r="G8" s="68" t="str">
        <f>$B$7</f>
        <v>COUHE 1</v>
      </c>
      <c r="H8" s="67" t="str">
        <f>$B$9</f>
        <v>VOUILLE 3</v>
      </c>
      <c r="I8" s="194">
        <v>0</v>
      </c>
      <c r="J8" s="195">
        <f>36-I8</f>
        <v>36</v>
      </c>
      <c r="K8" s="184" t="str">
        <f>$B$6</f>
        <v>NOUAILLE 1 </v>
      </c>
      <c r="L8" s="185" t="str">
        <f>$B$9</f>
        <v>VOUILLE 3</v>
      </c>
      <c r="M8" s="194">
        <v>0</v>
      </c>
      <c r="N8" s="195">
        <f>36-M8</f>
        <v>36</v>
      </c>
      <c r="P8" s="71" t="s">
        <v>77</v>
      </c>
      <c r="Q8" s="72"/>
      <c r="R8" s="56">
        <f t="shared" si="0"/>
      </c>
      <c r="S8" s="57"/>
      <c r="T8" s="57"/>
      <c r="U8" s="58">
        <f t="shared" si="1"/>
        <v>0</v>
      </c>
    </row>
    <row r="9" spans="1:21" ht="27.75" customHeight="1" thickBot="1">
      <c r="A9" s="49">
        <v>7</v>
      </c>
      <c r="B9" s="59" t="s">
        <v>35</v>
      </c>
      <c r="C9" s="248" t="s">
        <v>153</v>
      </c>
      <c r="D9" s="249"/>
      <c r="E9" s="249"/>
      <c r="F9" s="250"/>
      <c r="G9" s="251" t="s">
        <v>157</v>
      </c>
      <c r="H9" s="252"/>
      <c r="I9" s="252"/>
      <c r="J9" s="253"/>
      <c r="K9" s="73"/>
      <c r="L9" s="73"/>
      <c r="M9" s="74"/>
      <c r="N9" s="74"/>
      <c r="P9" s="75" t="s">
        <v>77</v>
      </c>
      <c r="Q9" s="76"/>
      <c r="R9" s="56">
        <f t="shared" si="0"/>
      </c>
      <c r="S9" s="57"/>
      <c r="T9" s="57"/>
      <c r="U9" s="58">
        <f t="shared" si="1"/>
        <v>0</v>
      </c>
    </row>
    <row r="10" spans="1:21" ht="27.75" customHeight="1" thickBot="1">
      <c r="A10" s="49">
        <v>8</v>
      </c>
      <c r="B10" s="59" t="s">
        <v>150</v>
      </c>
      <c r="C10" s="77" t="str">
        <f>$B$4</f>
        <v>SANXAY 2</v>
      </c>
      <c r="D10" s="51" t="str">
        <f>$B$11</f>
        <v>ISLE JOURDAIN 1</v>
      </c>
      <c r="E10" s="194">
        <v>0</v>
      </c>
      <c r="F10" s="195">
        <f>36-E10</f>
        <v>36</v>
      </c>
      <c r="G10" s="78" t="str">
        <f>$B$9</f>
        <v>VOUILLE 3</v>
      </c>
      <c r="H10" s="51" t="str">
        <f>$B$11</f>
        <v>ISLE JOURDAIN 1</v>
      </c>
      <c r="I10" s="194">
        <v>0</v>
      </c>
      <c r="J10" s="195">
        <f>36-I10</f>
        <v>36</v>
      </c>
      <c r="K10" s="79"/>
      <c r="L10" s="73"/>
      <c r="M10" s="80"/>
      <c r="N10" s="80"/>
      <c r="P10" s="75" t="s">
        <v>77</v>
      </c>
      <c r="Q10" s="76"/>
      <c r="R10" s="56">
        <f t="shared" si="0"/>
      </c>
      <c r="S10" s="57"/>
      <c r="T10" s="57"/>
      <c r="U10" s="58">
        <f t="shared" si="1"/>
        <v>0</v>
      </c>
    </row>
    <row r="11" spans="1:21" ht="27.75" customHeight="1" thickBot="1">
      <c r="A11" s="49">
        <v>9</v>
      </c>
      <c r="B11" s="59" t="s">
        <v>36</v>
      </c>
      <c r="C11" s="60" t="str">
        <f>$B$10</f>
        <v>GENCAY 1 </v>
      </c>
      <c r="D11" s="61" t="str">
        <f>$B$5</f>
        <v>VIVONNE 1</v>
      </c>
      <c r="E11" s="194">
        <v>0</v>
      </c>
      <c r="F11" s="195">
        <f>36-E11</f>
        <v>36</v>
      </c>
      <c r="G11" s="62" t="str">
        <f>$B$10</f>
        <v>GENCAY 1 </v>
      </c>
      <c r="H11" s="61" t="str">
        <f>$B$7</f>
        <v>COUHE 1</v>
      </c>
      <c r="I11" s="194">
        <v>0</v>
      </c>
      <c r="J11" s="195">
        <f>36-I11</f>
        <v>36</v>
      </c>
      <c r="K11" s="79"/>
      <c r="L11" s="73"/>
      <c r="M11" s="80"/>
      <c r="N11" s="80"/>
      <c r="P11" s="75" t="s">
        <v>77</v>
      </c>
      <c r="Q11" s="81"/>
      <c r="R11" s="56">
        <f t="shared" si="0"/>
      </c>
      <c r="S11" s="57"/>
      <c r="T11" s="57"/>
      <c r="U11" s="58">
        <f t="shared" si="1"/>
        <v>0</v>
      </c>
    </row>
    <row r="12" spans="1:21" ht="27.75" customHeight="1" thickBot="1">
      <c r="A12" s="82">
        <v>10</v>
      </c>
      <c r="B12" s="83" t="s">
        <v>151</v>
      </c>
      <c r="C12" s="60" t="str">
        <f>$B$8</f>
        <v>JAUNAY CLAN 4</v>
      </c>
      <c r="D12" s="61" t="str">
        <f>$B$9</f>
        <v>VOUILLE 3</v>
      </c>
      <c r="E12" s="194">
        <v>0</v>
      </c>
      <c r="F12" s="195">
        <f>36-E12</f>
        <v>36</v>
      </c>
      <c r="G12" s="62" t="str">
        <f>$B$8</f>
        <v>JAUNAY CLAN 4</v>
      </c>
      <c r="H12" s="61" t="str">
        <f>$B$4</f>
        <v>SANXAY 2</v>
      </c>
      <c r="I12" s="194">
        <v>0</v>
      </c>
      <c r="J12" s="195">
        <f>36-I12</f>
        <v>36</v>
      </c>
      <c r="K12" s="236" t="s">
        <v>78</v>
      </c>
      <c r="L12" s="236"/>
      <c r="M12" s="236"/>
      <c r="N12" s="236"/>
      <c r="P12" s="75" t="s">
        <v>77</v>
      </c>
      <c r="Q12" s="76"/>
      <c r="R12" s="56">
        <f t="shared" si="0"/>
      </c>
      <c r="S12" s="84">
        <f>SUM(R4:R12)</f>
        <v>0</v>
      </c>
      <c r="T12" s="84">
        <f>SUM(U4:U12)</f>
        <v>0</v>
      </c>
      <c r="U12" s="58">
        <f t="shared" si="1"/>
        <v>0</v>
      </c>
    </row>
    <row r="13" spans="1:21" ht="27.75" customHeight="1" thickBot="1">
      <c r="A13" s="85"/>
      <c r="B13" s="85"/>
      <c r="C13" s="62" t="str">
        <f>$B$6</f>
        <v>NOUAILLE 1 </v>
      </c>
      <c r="D13" s="61" t="str">
        <f>$B$3</f>
        <v>CIVRAY 1</v>
      </c>
      <c r="E13" s="194">
        <v>0</v>
      </c>
      <c r="F13" s="195">
        <f>36-E13</f>
        <v>36</v>
      </c>
      <c r="G13" s="62" t="str">
        <f>$B$5</f>
        <v>VIVONNE 1</v>
      </c>
      <c r="H13" s="61" t="str">
        <f>$B$3</f>
        <v>CIVRAY 1</v>
      </c>
      <c r="I13" s="194">
        <v>0</v>
      </c>
      <c r="J13" s="195">
        <f>36-I13</f>
        <v>36</v>
      </c>
      <c r="K13" s="238"/>
      <c r="L13" s="238"/>
      <c r="M13" s="86" t="s">
        <v>79</v>
      </c>
      <c r="N13" s="87" t="s">
        <v>80</v>
      </c>
      <c r="P13" s="88" t="s">
        <v>81</v>
      </c>
      <c r="Q13" s="89"/>
      <c r="R13" s="56">
        <f t="shared" si="0"/>
      </c>
      <c r="S13" s="57"/>
      <c r="T13" s="57"/>
      <c r="U13" s="58">
        <f t="shared" si="1"/>
        <v>0</v>
      </c>
    </row>
    <row r="14" spans="1:21" ht="27.75" customHeight="1" thickBot="1">
      <c r="A14" s="85"/>
      <c r="B14" s="85"/>
      <c r="C14" s="167" t="str">
        <f>$B$12</f>
        <v>ROUILLE 1 </v>
      </c>
      <c r="D14" s="168" t="str">
        <f>$B$7</f>
        <v>COUHE 1</v>
      </c>
      <c r="E14" s="194">
        <v>0</v>
      </c>
      <c r="F14" s="195">
        <f>36-E14</f>
        <v>36</v>
      </c>
      <c r="G14" s="167" t="str">
        <f>$B$6</f>
        <v>NOUAILLE 1 </v>
      </c>
      <c r="H14" s="168" t="str">
        <f>$B$12</f>
        <v>ROUILLE 1 </v>
      </c>
      <c r="I14" s="169" t="s">
        <v>44</v>
      </c>
      <c r="J14" s="170" t="s">
        <v>44</v>
      </c>
      <c r="K14" s="90">
        <v>1</v>
      </c>
      <c r="L14" s="91" t="s">
        <v>77</v>
      </c>
      <c r="M14" s="92">
        <v>0</v>
      </c>
      <c r="N14" s="93">
        <v>0</v>
      </c>
      <c r="P14" s="54" t="s">
        <v>81</v>
      </c>
      <c r="Q14" s="55"/>
      <c r="R14" s="56">
        <f t="shared" si="0"/>
      </c>
      <c r="S14" s="57"/>
      <c r="T14" s="57"/>
      <c r="U14" s="58">
        <f t="shared" si="1"/>
        <v>0</v>
      </c>
    </row>
    <row r="15" spans="1:21" ht="27.75" customHeight="1" thickBot="1">
      <c r="A15" s="85"/>
      <c r="B15" s="85"/>
      <c r="C15" s="254" t="s">
        <v>154</v>
      </c>
      <c r="D15" s="255"/>
      <c r="E15" s="255"/>
      <c r="F15" s="256"/>
      <c r="G15" s="227" t="s">
        <v>158</v>
      </c>
      <c r="H15" s="228"/>
      <c r="I15" s="228"/>
      <c r="J15" s="229"/>
      <c r="K15" s="106">
        <v>2</v>
      </c>
      <c r="L15" s="95" t="s">
        <v>81</v>
      </c>
      <c r="M15" s="84">
        <v>0</v>
      </c>
      <c r="N15" s="96">
        <v>0</v>
      </c>
      <c r="P15" s="54" t="s">
        <v>81</v>
      </c>
      <c r="Q15" s="55"/>
      <c r="R15" s="56">
        <f t="shared" si="0"/>
      </c>
      <c r="S15" s="57"/>
      <c r="T15" s="57"/>
      <c r="U15" s="58">
        <f t="shared" si="1"/>
        <v>0</v>
      </c>
    </row>
    <row r="16" spans="1:21" ht="27.75" customHeight="1" thickBot="1">
      <c r="A16" s="85"/>
      <c r="B16" s="85"/>
      <c r="C16" s="78" t="str">
        <f>$B$11</f>
        <v>ISLE JOURDAIN 1</v>
      </c>
      <c r="D16" s="51" t="str">
        <f>$B$10</f>
        <v>GENCAY 1 </v>
      </c>
      <c r="E16" s="194">
        <v>0</v>
      </c>
      <c r="F16" s="195">
        <f>36-E16</f>
        <v>36</v>
      </c>
      <c r="G16" s="97" t="str">
        <f>$B$7</f>
        <v>COUHE 1</v>
      </c>
      <c r="H16" s="53" t="str">
        <f>$B$5</f>
        <v>VIVONNE 1</v>
      </c>
      <c r="I16" s="194">
        <v>0</v>
      </c>
      <c r="J16" s="195">
        <f>36-I16</f>
        <v>36</v>
      </c>
      <c r="K16" s="94">
        <v>3</v>
      </c>
      <c r="L16" s="95" t="s">
        <v>82</v>
      </c>
      <c r="M16" s="84">
        <v>0</v>
      </c>
      <c r="N16" s="96">
        <v>0</v>
      </c>
      <c r="P16" s="54" t="s">
        <v>81</v>
      </c>
      <c r="Q16" s="65"/>
      <c r="R16" s="56">
        <f t="shared" si="0"/>
      </c>
      <c r="S16" s="57"/>
      <c r="T16" s="57"/>
      <c r="U16" s="58">
        <f t="shared" si="1"/>
        <v>0</v>
      </c>
    </row>
    <row r="17" spans="1:21" ht="27.75" customHeight="1" thickBot="1">
      <c r="A17" s="98"/>
      <c r="B17" s="98"/>
      <c r="C17" s="62" t="str">
        <f>$B$5</f>
        <v>VIVONNE 1</v>
      </c>
      <c r="D17" s="61" t="str">
        <f>$B$8</f>
        <v>JAUNAY CLAN 4</v>
      </c>
      <c r="E17" s="194">
        <v>0</v>
      </c>
      <c r="F17" s="195">
        <f>36-E17</f>
        <v>36</v>
      </c>
      <c r="G17" s="63" t="str">
        <f>$B$11</f>
        <v>ISLE JOURDAIN 1</v>
      </c>
      <c r="H17" s="64" t="str">
        <f>$B$3</f>
        <v>CIVRAY 1</v>
      </c>
      <c r="I17" s="194">
        <v>0</v>
      </c>
      <c r="J17" s="195">
        <f>36-I17</f>
        <v>36</v>
      </c>
      <c r="K17" s="94">
        <v>4</v>
      </c>
      <c r="L17" s="95" t="s">
        <v>83</v>
      </c>
      <c r="M17" s="84">
        <v>0</v>
      </c>
      <c r="N17" s="96">
        <v>0</v>
      </c>
      <c r="P17" s="99" t="s">
        <v>81</v>
      </c>
      <c r="Q17" s="55"/>
      <c r="R17" s="56">
        <f t="shared" si="0"/>
      </c>
      <c r="S17" s="57"/>
      <c r="T17" s="57"/>
      <c r="U17" s="58">
        <f t="shared" si="1"/>
        <v>0</v>
      </c>
    </row>
    <row r="18" spans="1:21" ht="27.75" customHeight="1" thickBot="1">
      <c r="A18" s="100" t="s">
        <v>84</v>
      </c>
      <c r="B18" s="101"/>
      <c r="C18" s="62" t="str">
        <f>$B$7</f>
        <v>COUHE 1</v>
      </c>
      <c r="D18" s="61" t="str">
        <f>$B$6</f>
        <v>NOUAILLE 1 </v>
      </c>
      <c r="E18" s="194">
        <v>0</v>
      </c>
      <c r="F18" s="195">
        <f>36-E18</f>
        <v>36</v>
      </c>
      <c r="G18" s="63" t="str">
        <f>$B$6</f>
        <v>NOUAILLE 1 </v>
      </c>
      <c r="H18" s="64" t="str">
        <f>$B$8</f>
        <v>JAUNAY CLAN 4</v>
      </c>
      <c r="I18" s="194">
        <v>0</v>
      </c>
      <c r="J18" s="195">
        <f>36-I18</f>
        <v>36</v>
      </c>
      <c r="K18" s="94">
        <v>5</v>
      </c>
      <c r="L18" s="95" t="s">
        <v>85</v>
      </c>
      <c r="M18" s="84">
        <v>0</v>
      </c>
      <c r="N18" s="96">
        <v>0</v>
      </c>
      <c r="P18" s="102" t="s">
        <v>81</v>
      </c>
      <c r="Q18" s="103"/>
      <c r="R18" s="56">
        <f t="shared" si="0"/>
      </c>
      <c r="S18" s="57"/>
      <c r="T18" s="57"/>
      <c r="U18" s="58">
        <f t="shared" si="1"/>
        <v>0</v>
      </c>
    </row>
    <row r="19" spans="1:21" ht="27.75" customHeight="1" thickBot="1">
      <c r="A19" s="101" t="s">
        <v>86</v>
      </c>
      <c r="B19" s="101"/>
      <c r="C19" s="62" t="str">
        <f>$B$12</f>
        <v>ROUILLE 1 </v>
      </c>
      <c r="D19" s="61" t="str">
        <f>$B$4</f>
        <v>SANXAY 2</v>
      </c>
      <c r="E19" s="194">
        <v>0</v>
      </c>
      <c r="F19" s="195">
        <f>36-E19</f>
        <v>36</v>
      </c>
      <c r="G19" s="63" t="str">
        <f>$B$4</f>
        <v>SANXAY 2</v>
      </c>
      <c r="H19" s="64" t="str">
        <f>$B$10</f>
        <v>GENCAY 1 </v>
      </c>
      <c r="I19" s="194">
        <v>0</v>
      </c>
      <c r="J19" s="195">
        <f>36-I19</f>
        <v>36</v>
      </c>
      <c r="K19" s="94">
        <v>6</v>
      </c>
      <c r="L19" s="95" t="s">
        <v>87</v>
      </c>
      <c r="M19" s="84">
        <v>0</v>
      </c>
      <c r="N19" s="96">
        <v>0</v>
      </c>
      <c r="P19" s="75" t="s">
        <v>81</v>
      </c>
      <c r="Q19" s="81"/>
      <c r="R19" s="56">
        <f t="shared" si="0"/>
      </c>
      <c r="S19" s="57"/>
      <c r="T19" s="57"/>
      <c r="U19" s="58">
        <f t="shared" si="1"/>
        <v>0</v>
      </c>
    </row>
    <row r="20" spans="1:21" ht="27.75" customHeight="1" thickBot="1">
      <c r="A20" s="101" t="s">
        <v>88</v>
      </c>
      <c r="B20" s="101"/>
      <c r="C20" s="167" t="str">
        <f>$B$3</f>
        <v>CIVRAY 1</v>
      </c>
      <c r="D20" s="168" t="str">
        <f>$B$9</f>
        <v>VOUILLE 3</v>
      </c>
      <c r="E20" s="194">
        <v>0</v>
      </c>
      <c r="F20" s="195">
        <f>36-E20</f>
        <v>36</v>
      </c>
      <c r="G20" s="171" t="str">
        <f>$B$12</f>
        <v>ROUILLE 1 </v>
      </c>
      <c r="H20" s="172" t="str">
        <f>$B$9</f>
        <v>VOUILLE 3</v>
      </c>
      <c r="I20" s="194">
        <v>0</v>
      </c>
      <c r="J20" s="195">
        <f>36-I20</f>
        <v>36</v>
      </c>
      <c r="K20" s="94">
        <v>7</v>
      </c>
      <c r="L20" s="95" t="s">
        <v>89</v>
      </c>
      <c r="M20" s="84">
        <v>0</v>
      </c>
      <c r="N20" s="96">
        <v>0</v>
      </c>
      <c r="P20" s="75" t="s">
        <v>81</v>
      </c>
      <c r="Q20" s="76"/>
      <c r="R20" s="56">
        <f t="shared" si="0"/>
      </c>
      <c r="S20" s="57"/>
      <c r="T20" s="57"/>
      <c r="U20" s="58">
        <f t="shared" si="1"/>
        <v>0</v>
      </c>
    </row>
    <row r="21" spans="1:21" ht="27.75" customHeight="1" thickBot="1">
      <c r="A21" s="98"/>
      <c r="B21" s="98"/>
      <c r="C21" s="254" t="s">
        <v>155</v>
      </c>
      <c r="D21" s="255"/>
      <c r="E21" s="255"/>
      <c r="F21" s="256"/>
      <c r="G21" s="227" t="s">
        <v>159</v>
      </c>
      <c r="H21" s="228"/>
      <c r="I21" s="228"/>
      <c r="J21" s="229"/>
      <c r="K21" s="106">
        <v>8</v>
      </c>
      <c r="L21" s="95" t="s">
        <v>90</v>
      </c>
      <c r="M21" s="84">
        <v>0</v>
      </c>
      <c r="N21" s="96">
        <v>0</v>
      </c>
      <c r="P21" s="75" t="s">
        <v>81</v>
      </c>
      <c r="Q21" s="81"/>
      <c r="R21" s="56">
        <f t="shared" si="0"/>
      </c>
      <c r="S21" s="84">
        <f>SUM(R13:R21)</f>
        <v>0</v>
      </c>
      <c r="T21" s="84">
        <f>SUM(U13:U21)</f>
        <v>0</v>
      </c>
      <c r="U21" s="58">
        <f t="shared" si="1"/>
        <v>0</v>
      </c>
    </row>
    <row r="22" spans="1:21" ht="27.75" customHeight="1" thickBot="1">
      <c r="A22" s="98"/>
      <c r="B22" s="98"/>
      <c r="C22" s="176" t="str">
        <f>$B$4</f>
        <v>SANXAY 2</v>
      </c>
      <c r="D22" s="177" t="str">
        <f>$B$7</f>
        <v>COUHE 1</v>
      </c>
      <c r="E22" s="194">
        <v>0</v>
      </c>
      <c r="F22" s="195">
        <f>36-E22</f>
        <v>36</v>
      </c>
      <c r="G22" s="181" t="str">
        <f>$B$5</f>
        <v>VIVONNE 1</v>
      </c>
      <c r="H22" s="182" t="str">
        <f>$B$12</f>
        <v>ROUILLE 1 </v>
      </c>
      <c r="I22" s="194">
        <v>0</v>
      </c>
      <c r="J22" s="195">
        <f>36-I22</f>
        <v>36</v>
      </c>
      <c r="K22" s="106">
        <v>9</v>
      </c>
      <c r="L22" s="95" t="s">
        <v>91</v>
      </c>
      <c r="M22" s="84">
        <v>0</v>
      </c>
      <c r="N22" s="96">
        <v>0</v>
      </c>
      <c r="P22" s="75" t="s">
        <v>82</v>
      </c>
      <c r="Q22" s="76"/>
      <c r="R22" s="56">
        <f t="shared" si="0"/>
      </c>
      <c r="S22" s="57"/>
      <c r="T22" s="57"/>
      <c r="U22" s="58">
        <f t="shared" si="1"/>
        <v>0</v>
      </c>
    </row>
    <row r="23" spans="1:21" ht="27.75" customHeight="1" thickBot="1">
      <c r="A23" s="98"/>
      <c r="B23" s="98"/>
      <c r="C23" s="178" t="str">
        <f>$B$9</f>
        <v>VOUILLE 3</v>
      </c>
      <c r="D23" s="61" t="str">
        <f>$B$5</f>
        <v>VIVONNE 1</v>
      </c>
      <c r="E23" s="194">
        <v>0</v>
      </c>
      <c r="F23" s="195">
        <f>36-E23</f>
        <v>36</v>
      </c>
      <c r="G23" s="183" t="str">
        <f>$B$3</f>
        <v>CIVRAY 1</v>
      </c>
      <c r="H23" s="64" t="str">
        <f>$B$7</f>
        <v>COUHE 1</v>
      </c>
      <c r="I23" s="194">
        <v>0</v>
      </c>
      <c r="J23" s="195">
        <f>36-I23</f>
        <v>36</v>
      </c>
      <c r="K23" s="108">
        <v>10</v>
      </c>
      <c r="L23" s="109" t="s">
        <v>92</v>
      </c>
      <c r="M23" s="110">
        <v>0</v>
      </c>
      <c r="N23" s="111">
        <v>0</v>
      </c>
      <c r="P23" s="88" t="s">
        <v>82</v>
      </c>
      <c r="Q23" s="112"/>
      <c r="R23" s="56">
        <f t="shared" si="0"/>
      </c>
      <c r="S23" s="57"/>
      <c r="T23" s="57"/>
      <c r="U23" s="58">
        <f t="shared" si="1"/>
        <v>0</v>
      </c>
    </row>
    <row r="24" spans="1:21" ht="27.75" customHeight="1" thickBot="1">
      <c r="A24" s="98"/>
      <c r="B24" s="98"/>
      <c r="C24" s="178" t="str">
        <f>$B$10</f>
        <v>GENCAY 1 </v>
      </c>
      <c r="D24" s="61" t="str">
        <f>$B$3</f>
        <v>CIVRAY 1</v>
      </c>
      <c r="E24" s="194">
        <v>0</v>
      </c>
      <c r="F24" s="195">
        <f>36-E24</f>
        <v>36</v>
      </c>
      <c r="G24" s="183" t="str">
        <f>$B$9</f>
        <v>VOUILLE 3</v>
      </c>
      <c r="H24" s="64" t="str">
        <f>$B$4</f>
        <v>SANXAY 2</v>
      </c>
      <c r="I24" s="194">
        <v>0</v>
      </c>
      <c r="J24" s="195">
        <f>36-I24</f>
        <v>36</v>
      </c>
      <c r="K24" s="79"/>
      <c r="L24" s="113"/>
      <c r="M24" s="114"/>
      <c r="N24" s="114"/>
      <c r="P24" s="99" t="s">
        <v>82</v>
      </c>
      <c r="Q24" s="65"/>
      <c r="R24" s="56">
        <f t="shared" si="0"/>
      </c>
      <c r="S24" s="57"/>
      <c r="T24" s="57"/>
      <c r="U24" s="58">
        <f t="shared" si="1"/>
        <v>0</v>
      </c>
    </row>
    <row r="25" spans="1:21" ht="27.75" customHeight="1" thickBot="1">
      <c r="A25" s="98"/>
      <c r="B25" s="98"/>
      <c r="C25" s="178" t="str">
        <f>$B$6</f>
        <v>NOUAILLE 1 </v>
      </c>
      <c r="D25" s="61" t="str">
        <f>$B$11</f>
        <v>ISLE JOURDAIN 1</v>
      </c>
      <c r="E25" s="194">
        <v>0</v>
      </c>
      <c r="F25" s="195">
        <f>36-E25</f>
        <v>36</v>
      </c>
      <c r="G25" s="183" t="str">
        <f>$B$11</f>
        <v>ISLE JOURDAIN 1</v>
      </c>
      <c r="H25" s="64" t="str">
        <f>$B$8</f>
        <v>JAUNAY CLAN 4</v>
      </c>
      <c r="I25" s="194">
        <v>0</v>
      </c>
      <c r="J25" s="195">
        <f>36-I25</f>
        <v>36</v>
      </c>
      <c r="K25" s="79"/>
      <c r="L25" s="113"/>
      <c r="M25" s="114"/>
      <c r="N25" s="114"/>
      <c r="P25" s="99" t="s">
        <v>82</v>
      </c>
      <c r="Q25" s="55"/>
      <c r="R25" s="56">
        <f t="shared" si="0"/>
      </c>
      <c r="S25" s="57"/>
      <c r="T25" s="57"/>
      <c r="U25" s="58">
        <f t="shared" si="1"/>
        <v>0</v>
      </c>
    </row>
    <row r="26" spans="1:21" ht="27.75" customHeight="1" thickBot="1">
      <c r="A26" s="98"/>
      <c r="B26" s="98"/>
      <c r="C26" s="179" t="str">
        <f>$B$8</f>
        <v>JAUNAY CLAN 4</v>
      </c>
      <c r="D26" s="180" t="str">
        <f>$B$12</f>
        <v>ROUILLE 1 </v>
      </c>
      <c r="E26" s="194">
        <v>0</v>
      </c>
      <c r="F26" s="195">
        <f>36-E26</f>
        <v>36</v>
      </c>
      <c r="G26" s="184" t="str">
        <f>$B$10</f>
        <v>GENCAY 1 </v>
      </c>
      <c r="H26" s="185" t="str">
        <f>$B$6</f>
        <v>NOUAILLE 1 </v>
      </c>
      <c r="I26" s="194">
        <v>0</v>
      </c>
      <c r="J26" s="195">
        <f>36-I26</f>
        <v>36</v>
      </c>
      <c r="K26" s="79"/>
      <c r="L26" s="116"/>
      <c r="M26" s="117"/>
      <c r="N26" s="117"/>
      <c r="P26" s="99" t="s">
        <v>82</v>
      </c>
      <c r="Q26" s="55"/>
      <c r="R26" s="56">
        <f t="shared" si="0"/>
      </c>
      <c r="S26" s="57"/>
      <c r="T26" s="57"/>
      <c r="U26" s="58">
        <f t="shared" si="1"/>
        <v>0</v>
      </c>
    </row>
    <row r="27" spans="7:21" ht="15.75">
      <c r="G27" s="118"/>
      <c r="H27" s="118"/>
      <c r="I27" s="119"/>
      <c r="J27" s="119"/>
      <c r="K27" s="120"/>
      <c r="L27" s="121"/>
      <c r="M27" s="122"/>
      <c r="N27" s="122"/>
      <c r="P27" s="99" t="s">
        <v>82</v>
      </c>
      <c r="Q27" s="65"/>
      <c r="R27" s="56">
        <f t="shared" si="0"/>
      </c>
      <c r="S27" s="57"/>
      <c r="T27" s="57"/>
      <c r="U27" s="58">
        <f t="shared" si="1"/>
        <v>0</v>
      </c>
    </row>
    <row r="28" spans="7:21" ht="15.75">
      <c r="G28" s="118"/>
      <c r="H28" s="118"/>
      <c r="I28" s="119"/>
      <c r="J28" s="119"/>
      <c r="K28" s="120"/>
      <c r="L28" s="121"/>
      <c r="M28" s="122"/>
      <c r="N28" s="122"/>
      <c r="P28" s="102" t="s">
        <v>82</v>
      </c>
      <c r="Q28" s="72"/>
      <c r="R28" s="56">
        <f t="shared" si="0"/>
      </c>
      <c r="S28" s="57"/>
      <c r="T28" s="57"/>
      <c r="U28" s="58">
        <f t="shared" si="1"/>
        <v>0</v>
      </c>
    </row>
    <row r="29" spans="7:21" ht="15.75">
      <c r="G29" s="118"/>
      <c r="H29" s="118"/>
      <c r="I29" s="119"/>
      <c r="J29" s="119"/>
      <c r="K29" s="120"/>
      <c r="L29" s="121"/>
      <c r="M29" s="122"/>
      <c r="N29" s="122"/>
      <c r="P29" s="75" t="s">
        <v>82</v>
      </c>
      <c r="Q29" s="76"/>
      <c r="R29" s="56">
        <f t="shared" si="0"/>
      </c>
      <c r="S29" s="57"/>
      <c r="T29" s="57"/>
      <c r="U29" s="58">
        <f t="shared" si="1"/>
        <v>0</v>
      </c>
    </row>
    <row r="30" spans="1:21" s="123" customFormat="1" ht="23.25">
      <c r="A30" s="233" t="s">
        <v>113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P30" s="124" t="s">
        <v>82</v>
      </c>
      <c r="Q30" s="125"/>
      <c r="R30" s="126">
        <f t="shared" si="0"/>
      </c>
      <c r="S30" s="127">
        <f>SUM(R22:R30)</f>
        <v>0</v>
      </c>
      <c r="T30" s="127">
        <f>SUM(U22:U30)</f>
        <v>0</v>
      </c>
      <c r="U30" s="128">
        <f t="shared" si="1"/>
        <v>0</v>
      </c>
    </row>
    <row r="31" spans="1:21" s="123" customFormat="1" ht="23.25">
      <c r="A31" s="233" t="s">
        <v>136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P31" s="124" t="s">
        <v>83</v>
      </c>
      <c r="Q31" s="125"/>
      <c r="R31" s="126">
        <f t="shared" si="0"/>
      </c>
      <c r="S31" s="129"/>
      <c r="T31" s="129"/>
      <c r="U31" s="128">
        <f t="shared" si="1"/>
        <v>0</v>
      </c>
    </row>
    <row r="32" spans="7:21" ht="15.75">
      <c r="G32" s="234"/>
      <c r="H32" s="234"/>
      <c r="I32" s="234"/>
      <c r="J32" s="234"/>
      <c r="K32" s="120"/>
      <c r="L32" s="120"/>
      <c r="M32" s="120"/>
      <c r="N32" s="120"/>
      <c r="P32" s="75" t="s">
        <v>83</v>
      </c>
      <c r="Q32" s="76"/>
      <c r="R32" s="56">
        <f t="shared" si="0"/>
      </c>
      <c r="S32" s="57"/>
      <c r="T32" s="57"/>
      <c r="U32" s="58">
        <f t="shared" si="1"/>
        <v>0</v>
      </c>
    </row>
    <row r="33" spans="7:21" ht="15.75">
      <c r="G33" s="118"/>
      <c r="H33" s="118"/>
      <c r="I33" s="119"/>
      <c r="J33" s="119"/>
      <c r="P33" s="88" t="s">
        <v>83</v>
      </c>
      <c r="Q33" s="112"/>
      <c r="R33" s="56">
        <f t="shared" si="0"/>
      </c>
      <c r="S33" s="57"/>
      <c r="T33" s="57"/>
      <c r="U33" s="58">
        <f t="shared" si="1"/>
        <v>0</v>
      </c>
    </row>
    <row r="34" spans="7:21" ht="15.75">
      <c r="G34" s="118"/>
      <c r="H34" s="118"/>
      <c r="I34" s="119"/>
      <c r="J34" s="119"/>
      <c r="P34" s="99" t="s">
        <v>83</v>
      </c>
      <c r="Q34" s="65"/>
      <c r="R34" s="56">
        <f t="shared" si="0"/>
      </c>
      <c r="S34" s="57"/>
      <c r="T34" s="57"/>
      <c r="U34" s="58">
        <f t="shared" si="1"/>
        <v>0</v>
      </c>
    </row>
    <row r="35" spans="7:21" ht="15.75">
      <c r="G35" s="118"/>
      <c r="H35" s="118"/>
      <c r="I35" s="119"/>
      <c r="J35" s="119"/>
      <c r="P35" s="99" t="s">
        <v>83</v>
      </c>
      <c r="Q35" s="65"/>
      <c r="R35" s="56">
        <f t="shared" si="0"/>
      </c>
      <c r="S35" s="57"/>
      <c r="T35" s="57"/>
      <c r="U35" s="58">
        <f t="shared" si="1"/>
        <v>0</v>
      </c>
    </row>
    <row r="36" spans="7:21" ht="15.75">
      <c r="G36" s="118"/>
      <c r="H36" s="118"/>
      <c r="I36" s="119"/>
      <c r="J36" s="119"/>
      <c r="P36" s="99" t="s">
        <v>83</v>
      </c>
      <c r="Q36" s="55"/>
      <c r="R36" s="56">
        <f aca="true" t="shared" si="2" ref="R36:R67">IF(Q36="","",IF(Q36="F",0,IF(Q36=18,2,IF(Q36&gt;18,3,1))))</f>
      </c>
      <c r="S36" s="57"/>
      <c r="T36" s="57"/>
      <c r="U36" s="58">
        <f aca="true" t="shared" si="3" ref="U36:U67">IF(Q36="G",19,Q36)</f>
        <v>0</v>
      </c>
    </row>
    <row r="37" spans="7:21" ht="15.75">
      <c r="G37" s="118"/>
      <c r="H37" s="118"/>
      <c r="I37" s="119"/>
      <c r="J37" s="119"/>
      <c r="P37" s="99" t="s">
        <v>83</v>
      </c>
      <c r="Q37" s="65"/>
      <c r="R37" s="56">
        <f t="shared" si="2"/>
      </c>
      <c r="S37" s="57"/>
      <c r="T37" s="57"/>
      <c r="U37" s="58">
        <f t="shared" si="3"/>
        <v>0</v>
      </c>
    </row>
    <row r="38" spans="7:21" ht="15.75">
      <c r="G38" s="118"/>
      <c r="H38" s="118"/>
      <c r="I38" s="119"/>
      <c r="J38" s="119"/>
      <c r="P38" s="102" t="s">
        <v>83</v>
      </c>
      <c r="Q38" s="72"/>
      <c r="R38" s="56">
        <f t="shared" si="2"/>
      </c>
      <c r="S38" s="57"/>
      <c r="T38" s="57"/>
      <c r="U38" s="58">
        <f t="shared" si="3"/>
        <v>0</v>
      </c>
    </row>
    <row r="39" spans="7:21" ht="15.75">
      <c r="G39" s="118"/>
      <c r="H39" s="118"/>
      <c r="I39" s="119"/>
      <c r="J39" s="119"/>
      <c r="P39" s="75" t="s">
        <v>83</v>
      </c>
      <c r="Q39" s="76"/>
      <c r="R39" s="56">
        <f t="shared" si="2"/>
      </c>
      <c r="S39" s="84">
        <f>SUM(R31:R39)</f>
        <v>0</v>
      </c>
      <c r="T39" s="84">
        <f>SUM(U31:U39)</f>
        <v>0</v>
      </c>
      <c r="U39" s="58">
        <f t="shared" si="3"/>
        <v>0</v>
      </c>
    </row>
    <row r="40" spans="7:21" ht="15.75">
      <c r="G40" s="131"/>
      <c r="H40" s="131"/>
      <c r="I40" s="119"/>
      <c r="J40" s="119"/>
      <c r="P40" s="75" t="s">
        <v>85</v>
      </c>
      <c r="Q40" s="76"/>
      <c r="R40" s="56">
        <f t="shared" si="2"/>
      </c>
      <c r="S40" s="57"/>
      <c r="T40" s="57"/>
      <c r="U40" s="58">
        <f t="shared" si="3"/>
        <v>0</v>
      </c>
    </row>
    <row r="41" spans="7:21" ht="15.75">
      <c r="G41" s="130"/>
      <c r="H41" s="130"/>
      <c r="I41" s="130"/>
      <c r="J41" s="130"/>
      <c r="P41" s="75" t="s">
        <v>85</v>
      </c>
      <c r="Q41" s="81"/>
      <c r="R41" s="56">
        <f t="shared" si="2"/>
      </c>
      <c r="S41" s="57"/>
      <c r="T41" s="57"/>
      <c r="U41" s="58">
        <f t="shared" si="3"/>
        <v>0</v>
      </c>
    </row>
    <row r="42" spans="7:21" ht="15.75">
      <c r="G42" s="118"/>
      <c r="H42" s="118"/>
      <c r="I42" s="119"/>
      <c r="J42" s="119"/>
      <c r="P42" s="75" t="s">
        <v>85</v>
      </c>
      <c r="Q42" s="76"/>
      <c r="R42" s="56">
        <f t="shared" si="2"/>
      </c>
      <c r="S42" s="57"/>
      <c r="T42" s="57"/>
      <c r="U42" s="58">
        <f t="shared" si="3"/>
        <v>0</v>
      </c>
    </row>
    <row r="43" spans="7:21" ht="15.75">
      <c r="G43" s="118"/>
      <c r="H43" s="118"/>
      <c r="I43" s="119"/>
      <c r="J43" s="119"/>
      <c r="P43" s="88" t="s">
        <v>85</v>
      </c>
      <c r="Q43" s="112"/>
      <c r="R43" s="56">
        <f t="shared" si="2"/>
      </c>
      <c r="S43" s="57"/>
      <c r="T43" s="57"/>
      <c r="U43" s="58">
        <f t="shared" si="3"/>
        <v>0</v>
      </c>
    </row>
    <row r="44" spans="7:21" ht="15.75">
      <c r="G44" s="118"/>
      <c r="H44" s="118"/>
      <c r="I44" s="119"/>
      <c r="J44" s="119"/>
      <c r="P44" s="99" t="s">
        <v>85</v>
      </c>
      <c r="Q44" s="65"/>
      <c r="R44" s="56">
        <f t="shared" si="2"/>
      </c>
      <c r="S44" s="57"/>
      <c r="T44" s="57"/>
      <c r="U44" s="58">
        <f t="shared" si="3"/>
        <v>0</v>
      </c>
    </row>
    <row r="45" spans="7:21" ht="15.75">
      <c r="G45" s="118"/>
      <c r="H45" s="118"/>
      <c r="I45" s="119"/>
      <c r="J45" s="119"/>
      <c r="P45" s="99" t="s">
        <v>85</v>
      </c>
      <c r="Q45" s="55"/>
      <c r="R45" s="56">
        <f t="shared" si="2"/>
      </c>
      <c r="S45" s="57"/>
      <c r="T45" s="57"/>
      <c r="U45" s="58">
        <f t="shared" si="3"/>
        <v>0</v>
      </c>
    </row>
    <row r="46" spans="7:21" ht="15.75">
      <c r="G46" s="118"/>
      <c r="H46" s="118"/>
      <c r="I46" s="119"/>
      <c r="J46" s="119"/>
      <c r="P46" s="99" t="s">
        <v>85</v>
      </c>
      <c r="Q46" s="55"/>
      <c r="R46" s="56">
        <f t="shared" si="2"/>
      </c>
      <c r="S46" s="57"/>
      <c r="T46" s="57"/>
      <c r="U46" s="58">
        <f t="shared" si="3"/>
        <v>0</v>
      </c>
    </row>
    <row r="47" spans="7:21" ht="15.75">
      <c r="G47" s="118"/>
      <c r="H47" s="118"/>
      <c r="I47" s="119"/>
      <c r="J47" s="119"/>
      <c r="P47" s="99" t="s">
        <v>85</v>
      </c>
      <c r="Q47" s="65"/>
      <c r="R47" s="56">
        <f t="shared" si="2"/>
      </c>
      <c r="S47" s="57"/>
      <c r="T47" s="57"/>
      <c r="U47" s="58">
        <f t="shared" si="3"/>
        <v>0</v>
      </c>
    </row>
    <row r="48" spans="7:21" ht="15.75">
      <c r="G48" s="118"/>
      <c r="H48" s="118"/>
      <c r="I48" s="119"/>
      <c r="J48" s="119"/>
      <c r="P48" s="102" t="s">
        <v>85</v>
      </c>
      <c r="Q48" s="72"/>
      <c r="R48" s="56">
        <f t="shared" si="2"/>
      </c>
      <c r="S48" s="84">
        <f>SUM(R40:R48)</f>
        <v>0</v>
      </c>
      <c r="T48" s="84">
        <f>SUM(U40:U48)</f>
        <v>0</v>
      </c>
      <c r="U48" s="58">
        <f t="shared" si="3"/>
        <v>0</v>
      </c>
    </row>
    <row r="49" spans="7:21" ht="15.75">
      <c r="G49" s="131"/>
      <c r="H49" s="131"/>
      <c r="I49" s="119"/>
      <c r="J49" s="119"/>
      <c r="P49" s="75" t="s">
        <v>87</v>
      </c>
      <c r="Q49" s="81"/>
      <c r="R49" s="56">
        <f t="shared" si="2"/>
      </c>
      <c r="S49" s="57"/>
      <c r="T49" s="57"/>
      <c r="U49" s="58">
        <f t="shared" si="3"/>
        <v>0</v>
      </c>
    </row>
    <row r="50" spans="7:21" ht="15.75">
      <c r="G50" s="132"/>
      <c r="H50" s="132"/>
      <c r="I50" s="133"/>
      <c r="J50" s="133"/>
      <c r="P50" s="75" t="s">
        <v>87</v>
      </c>
      <c r="Q50" s="76"/>
      <c r="R50" s="56">
        <f t="shared" si="2"/>
      </c>
      <c r="S50" s="57"/>
      <c r="T50" s="57"/>
      <c r="U50" s="58">
        <f t="shared" si="3"/>
        <v>0</v>
      </c>
    </row>
    <row r="51" spans="7:21" ht="15.75">
      <c r="G51" s="132"/>
      <c r="H51" s="132"/>
      <c r="I51" s="133"/>
      <c r="J51" s="133"/>
      <c r="P51" s="75" t="s">
        <v>87</v>
      </c>
      <c r="Q51" s="81"/>
      <c r="R51" s="56">
        <f t="shared" si="2"/>
      </c>
      <c r="S51" s="57"/>
      <c r="T51" s="57"/>
      <c r="U51" s="58">
        <f t="shared" si="3"/>
        <v>0</v>
      </c>
    </row>
    <row r="52" spans="7:21" ht="15.75">
      <c r="G52" s="132"/>
      <c r="H52" s="132"/>
      <c r="I52" s="133"/>
      <c r="J52" s="133"/>
      <c r="P52" s="75" t="s">
        <v>87</v>
      </c>
      <c r="Q52" s="76"/>
      <c r="R52" s="56">
        <f t="shared" si="2"/>
      </c>
      <c r="S52" s="57"/>
      <c r="T52" s="57"/>
      <c r="U52" s="58">
        <f t="shared" si="3"/>
        <v>0</v>
      </c>
    </row>
    <row r="53" spans="7:21" ht="15.75">
      <c r="G53" s="132"/>
      <c r="H53" s="132"/>
      <c r="I53" s="133"/>
      <c r="J53" s="133"/>
      <c r="P53" s="88" t="s">
        <v>87</v>
      </c>
      <c r="Q53" s="112"/>
      <c r="R53" s="56">
        <f t="shared" si="2"/>
      </c>
      <c r="S53" s="57"/>
      <c r="T53" s="57"/>
      <c r="U53" s="58">
        <f t="shared" si="3"/>
        <v>0</v>
      </c>
    </row>
    <row r="54" spans="7:21" ht="15.75">
      <c r="G54" s="132"/>
      <c r="H54" s="132"/>
      <c r="I54" s="133"/>
      <c r="J54" s="133"/>
      <c r="P54" s="99" t="s">
        <v>87</v>
      </c>
      <c r="Q54" s="65"/>
      <c r="R54" s="56">
        <f t="shared" si="2"/>
      </c>
      <c r="S54" s="57"/>
      <c r="T54" s="57"/>
      <c r="U54" s="58">
        <f t="shared" si="3"/>
        <v>0</v>
      </c>
    </row>
    <row r="55" spans="7:21" ht="15.75">
      <c r="G55" s="132"/>
      <c r="H55" s="132"/>
      <c r="I55" s="133"/>
      <c r="J55" s="133"/>
      <c r="P55" s="99" t="s">
        <v>87</v>
      </c>
      <c r="Q55" s="55"/>
      <c r="R55" s="56">
        <f t="shared" si="2"/>
      </c>
      <c r="S55" s="57"/>
      <c r="T55" s="57"/>
      <c r="U55" s="58">
        <f t="shared" si="3"/>
        <v>0</v>
      </c>
    </row>
    <row r="56" spans="7:21" ht="15.75">
      <c r="G56" s="132"/>
      <c r="H56" s="132"/>
      <c r="I56" s="133"/>
      <c r="J56" s="133"/>
      <c r="P56" s="99" t="s">
        <v>87</v>
      </c>
      <c r="Q56" s="65"/>
      <c r="R56" s="56">
        <f t="shared" si="2"/>
      </c>
      <c r="S56" s="57"/>
      <c r="T56" s="57"/>
      <c r="U56" s="58">
        <f t="shared" si="3"/>
        <v>0</v>
      </c>
    </row>
    <row r="57" spans="7:21" ht="15.75">
      <c r="G57" s="132"/>
      <c r="H57" s="132"/>
      <c r="I57" s="133"/>
      <c r="J57" s="133"/>
      <c r="P57" s="99" t="s">
        <v>87</v>
      </c>
      <c r="Q57" s="55"/>
      <c r="R57" s="56">
        <f t="shared" si="2"/>
      </c>
      <c r="S57" s="84">
        <f>SUM(R49:R57)</f>
        <v>0</v>
      </c>
      <c r="T57" s="84">
        <f>SUM(U49:U57)</f>
        <v>0</v>
      </c>
      <c r="U57" s="58">
        <f t="shared" si="3"/>
        <v>0</v>
      </c>
    </row>
    <row r="58" spans="7:21" ht="15.75">
      <c r="G58" s="132"/>
      <c r="H58" s="132"/>
      <c r="I58" s="133"/>
      <c r="J58" s="133"/>
      <c r="P58" s="102" t="s">
        <v>89</v>
      </c>
      <c r="Q58" s="103"/>
      <c r="R58" s="56">
        <f t="shared" si="2"/>
      </c>
      <c r="S58" s="57"/>
      <c r="T58" s="57"/>
      <c r="U58" s="58">
        <f t="shared" si="3"/>
        <v>0</v>
      </c>
    </row>
    <row r="59" spans="7:21" ht="15.75">
      <c r="G59" s="13"/>
      <c r="H59" s="13"/>
      <c r="I59" s="133"/>
      <c r="J59" s="133"/>
      <c r="P59" s="75" t="s">
        <v>89</v>
      </c>
      <c r="Q59" s="81"/>
      <c r="R59" s="56">
        <f t="shared" si="2"/>
      </c>
      <c r="S59" s="57"/>
      <c r="T59" s="57"/>
      <c r="U59" s="58">
        <f t="shared" si="3"/>
        <v>0</v>
      </c>
    </row>
    <row r="60" spans="7:21" ht="15.75">
      <c r="G60" s="13"/>
      <c r="H60" s="13"/>
      <c r="I60" s="133"/>
      <c r="J60" s="133"/>
      <c r="P60" s="75" t="s">
        <v>89</v>
      </c>
      <c r="Q60" s="76"/>
      <c r="R60" s="56">
        <f t="shared" si="2"/>
      </c>
      <c r="S60" s="57"/>
      <c r="T60" s="57"/>
      <c r="U60" s="58">
        <f t="shared" si="3"/>
        <v>0</v>
      </c>
    </row>
    <row r="61" spans="7:21" ht="15.75">
      <c r="G61" s="13"/>
      <c r="H61" s="13"/>
      <c r="I61" s="133"/>
      <c r="J61" s="133"/>
      <c r="P61" s="75" t="s">
        <v>89</v>
      </c>
      <c r="Q61" s="134"/>
      <c r="R61" s="56">
        <f t="shared" si="2"/>
      </c>
      <c r="S61" s="57"/>
      <c r="T61" s="57"/>
      <c r="U61" s="58">
        <f t="shared" si="3"/>
        <v>0</v>
      </c>
    </row>
    <row r="62" spans="7:21" ht="15.75">
      <c r="G62" s="13"/>
      <c r="H62" s="13"/>
      <c r="I62" s="133"/>
      <c r="J62" s="133"/>
      <c r="P62" s="75" t="s">
        <v>89</v>
      </c>
      <c r="Q62" s="135"/>
      <c r="R62" s="56">
        <f t="shared" si="2"/>
      </c>
      <c r="S62" s="57"/>
      <c r="T62" s="57"/>
      <c r="U62" s="58">
        <f t="shared" si="3"/>
        <v>0</v>
      </c>
    </row>
    <row r="63" spans="7:21" ht="15.75">
      <c r="G63" s="13"/>
      <c r="H63" s="13"/>
      <c r="I63" s="133"/>
      <c r="J63" s="133"/>
      <c r="P63" s="88" t="s">
        <v>89</v>
      </c>
      <c r="Q63" s="136"/>
      <c r="R63" s="56">
        <f t="shared" si="2"/>
      </c>
      <c r="S63" s="57"/>
      <c r="T63" s="57"/>
      <c r="U63" s="58">
        <f t="shared" si="3"/>
        <v>0</v>
      </c>
    </row>
    <row r="64" spans="7:21" ht="15.75">
      <c r="G64" s="13"/>
      <c r="H64" s="13"/>
      <c r="I64" s="133"/>
      <c r="J64" s="133"/>
      <c r="P64" s="99" t="s">
        <v>89</v>
      </c>
      <c r="Q64" s="65"/>
      <c r="R64" s="56">
        <f t="shared" si="2"/>
      </c>
      <c r="S64" s="57"/>
      <c r="T64" s="57"/>
      <c r="U64" s="58">
        <f t="shared" si="3"/>
        <v>0</v>
      </c>
    </row>
    <row r="65" spans="7:21" ht="15.75">
      <c r="G65" s="13"/>
      <c r="H65" s="13"/>
      <c r="I65" s="133"/>
      <c r="J65" s="133"/>
      <c r="P65" s="99" t="s">
        <v>89</v>
      </c>
      <c r="Q65" s="65"/>
      <c r="R65" s="56">
        <f t="shared" si="2"/>
      </c>
      <c r="S65" s="57"/>
      <c r="T65" s="57"/>
      <c r="U65" s="58">
        <f t="shared" si="3"/>
        <v>0</v>
      </c>
    </row>
    <row r="66" spans="7:21" ht="15.75">
      <c r="G66" s="13"/>
      <c r="H66" s="13"/>
      <c r="I66" s="133"/>
      <c r="J66" s="133"/>
      <c r="P66" s="99" t="s">
        <v>89</v>
      </c>
      <c r="Q66" s="55"/>
      <c r="R66" s="56">
        <f t="shared" si="2"/>
      </c>
      <c r="S66" s="84">
        <f>SUM(R58:R66)</f>
        <v>0</v>
      </c>
      <c r="T66" s="84">
        <f>SUM(U58:U66)</f>
        <v>0</v>
      </c>
      <c r="U66" s="58">
        <f t="shared" si="3"/>
        <v>0</v>
      </c>
    </row>
    <row r="67" spans="7:21" ht="15.75">
      <c r="G67" s="13"/>
      <c r="H67" s="13"/>
      <c r="I67" s="133"/>
      <c r="J67" s="133"/>
      <c r="P67" s="99" t="s">
        <v>90</v>
      </c>
      <c r="Q67" s="55"/>
      <c r="R67" s="56">
        <f t="shared" si="2"/>
      </c>
      <c r="S67" s="57"/>
      <c r="T67" s="57"/>
      <c r="U67" s="58">
        <f t="shared" si="3"/>
        <v>0</v>
      </c>
    </row>
    <row r="68" spans="7:21" ht="15.75">
      <c r="G68" s="13"/>
      <c r="H68" s="13"/>
      <c r="I68" s="133"/>
      <c r="J68" s="133"/>
      <c r="P68" s="102" t="s">
        <v>90</v>
      </c>
      <c r="Q68" s="103"/>
      <c r="R68" s="56">
        <f aca="true" t="shared" si="4" ref="R68:R93">IF(Q68="","",IF(Q68="F",0,IF(Q68=18,2,IF(Q68&gt;18,3,1))))</f>
      </c>
      <c r="S68" s="57"/>
      <c r="T68" s="57"/>
      <c r="U68" s="58">
        <f aca="true" t="shared" si="5" ref="U68:U93">IF(Q68="G",19,Q68)</f>
        <v>0</v>
      </c>
    </row>
    <row r="69" spans="7:21" ht="15.75">
      <c r="G69" s="13"/>
      <c r="H69" s="13"/>
      <c r="I69" s="133"/>
      <c r="J69" s="133"/>
      <c r="P69" s="75" t="s">
        <v>90</v>
      </c>
      <c r="Q69" s="135"/>
      <c r="R69" s="56">
        <f t="shared" si="4"/>
      </c>
      <c r="S69" s="57"/>
      <c r="T69" s="57"/>
      <c r="U69" s="58">
        <f t="shared" si="5"/>
        <v>0</v>
      </c>
    </row>
    <row r="70" spans="7:21" ht="15.75">
      <c r="G70" s="13"/>
      <c r="H70" s="13"/>
      <c r="I70" s="133"/>
      <c r="J70" s="133"/>
      <c r="P70" s="75" t="s">
        <v>90</v>
      </c>
      <c r="Q70" s="134"/>
      <c r="R70" s="56">
        <f t="shared" si="4"/>
      </c>
      <c r="S70" s="57"/>
      <c r="T70" s="57"/>
      <c r="U70" s="58">
        <f t="shared" si="5"/>
        <v>0</v>
      </c>
    </row>
    <row r="71" spans="7:21" ht="15.75">
      <c r="G71" s="13"/>
      <c r="H71" s="13"/>
      <c r="I71" s="133"/>
      <c r="J71" s="133"/>
      <c r="P71" s="75" t="s">
        <v>90</v>
      </c>
      <c r="Q71" s="135"/>
      <c r="R71" s="56">
        <f t="shared" si="4"/>
      </c>
      <c r="S71" s="57"/>
      <c r="T71" s="57"/>
      <c r="U71" s="58">
        <f t="shared" si="5"/>
        <v>0</v>
      </c>
    </row>
    <row r="72" spans="7:21" ht="15.75">
      <c r="G72" s="13"/>
      <c r="H72" s="13"/>
      <c r="I72" s="133"/>
      <c r="J72" s="133"/>
      <c r="P72" s="75" t="s">
        <v>90</v>
      </c>
      <c r="Q72" s="134"/>
      <c r="R72" s="56">
        <f t="shared" si="4"/>
      </c>
      <c r="S72" s="57"/>
      <c r="T72" s="57"/>
      <c r="U72" s="58">
        <f t="shared" si="5"/>
        <v>0</v>
      </c>
    </row>
    <row r="73" spans="16:21" ht="15.75">
      <c r="P73" s="88" t="s">
        <v>90</v>
      </c>
      <c r="Q73" s="137"/>
      <c r="R73" s="56">
        <f t="shared" si="4"/>
      </c>
      <c r="S73" s="57"/>
      <c r="T73" s="57"/>
      <c r="U73" s="58">
        <f t="shared" si="5"/>
        <v>0</v>
      </c>
    </row>
    <row r="74" spans="16:21" ht="15.75">
      <c r="P74" s="99" t="s">
        <v>90</v>
      </c>
      <c r="Q74" s="55"/>
      <c r="R74" s="56">
        <f t="shared" si="4"/>
      </c>
      <c r="S74" s="57"/>
      <c r="T74" s="57"/>
      <c r="U74" s="58">
        <f t="shared" si="5"/>
        <v>0</v>
      </c>
    </row>
    <row r="75" spans="16:21" ht="15.75">
      <c r="P75" s="99" t="s">
        <v>90</v>
      </c>
      <c r="Q75" s="65"/>
      <c r="R75" s="56">
        <f t="shared" si="4"/>
      </c>
      <c r="S75" s="84">
        <f>SUM(R67:R75)</f>
        <v>0</v>
      </c>
      <c r="T75" s="84">
        <f>SUM(U67:U75)</f>
        <v>0</v>
      </c>
      <c r="U75" s="58">
        <f t="shared" si="5"/>
        <v>0</v>
      </c>
    </row>
    <row r="76" spans="16:21" ht="15.75">
      <c r="P76" s="99" t="s">
        <v>91</v>
      </c>
      <c r="Q76" s="65"/>
      <c r="R76" s="56">
        <f t="shared" si="4"/>
      </c>
      <c r="S76" s="57"/>
      <c r="T76" s="57"/>
      <c r="U76" s="58">
        <f t="shared" si="5"/>
        <v>0</v>
      </c>
    </row>
    <row r="77" spans="7:21" ht="15.75">
      <c r="G77" s="40"/>
      <c r="H77" s="40"/>
      <c r="P77" s="99" t="s">
        <v>91</v>
      </c>
      <c r="Q77" s="55"/>
      <c r="R77" s="56">
        <f t="shared" si="4"/>
      </c>
      <c r="S77" s="57"/>
      <c r="T77" s="57"/>
      <c r="U77" s="58">
        <f t="shared" si="5"/>
        <v>0</v>
      </c>
    </row>
    <row r="78" spans="7:21" ht="15.75">
      <c r="G78" s="40"/>
      <c r="H78" s="40"/>
      <c r="P78" s="102" t="s">
        <v>91</v>
      </c>
      <c r="Q78" s="103"/>
      <c r="R78" s="56">
        <f t="shared" si="4"/>
      </c>
      <c r="S78" s="57"/>
      <c r="T78" s="57"/>
      <c r="U78" s="58">
        <f t="shared" si="5"/>
        <v>0</v>
      </c>
    </row>
    <row r="79" spans="7:21" ht="15.75">
      <c r="G79" s="40"/>
      <c r="H79" s="40"/>
      <c r="P79" s="75" t="s">
        <v>91</v>
      </c>
      <c r="Q79" s="134"/>
      <c r="R79" s="56">
        <f t="shared" si="4"/>
      </c>
      <c r="S79" s="57"/>
      <c r="T79" s="57"/>
      <c r="U79" s="58">
        <f t="shared" si="5"/>
        <v>0</v>
      </c>
    </row>
    <row r="80" spans="7:21" ht="15.75">
      <c r="G80" s="40"/>
      <c r="H80" s="40"/>
      <c r="P80" s="75" t="s">
        <v>91</v>
      </c>
      <c r="Q80" s="135"/>
      <c r="R80" s="56">
        <f t="shared" si="4"/>
      </c>
      <c r="S80" s="57"/>
      <c r="T80" s="57"/>
      <c r="U80" s="58">
        <f t="shared" si="5"/>
        <v>0</v>
      </c>
    </row>
    <row r="81" spans="7:21" ht="15.75">
      <c r="G81" s="40"/>
      <c r="H81" s="40"/>
      <c r="P81" s="75" t="s">
        <v>91</v>
      </c>
      <c r="Q81" s="81"/>
      <c r="R81" s="56">
        <f t="shared" si="4"/>
      </c>
      <c r="S81" s="57"/>
      <c r="T81" s="57"/>
      <c r="U81" s="58">
        <f t="shared" si="5"/>
        <v>0</v>
      </c>
    </row>
    <row r="82" spans="16:21" ht="15.75">
      <c r="P82" s="75" t="s">
        <v>91</v>
      </c>
      <c r="Q82" s="76"/>
      <c r="R82" s="56">
        <f t="shared" si="4"/>
      </c>
      <c r="S82" s="57"/>
      <c r="T82" s="57"/>
      <c r="U82" s="58">
        <f t="shared" si="5"/>
        <v>0</v>
      </c>
    </row>
    <row r="83" spans="16:21" ht="15.75">
      <c r="P83" s="88" t="s">
        <v>91</v>
      </c>
      <c r="Q83" s="112"/>
      <c r="R83" s="56">
        <f t="shared" si="4"/>
      </c>
      <c r="S83" s="57"/>
      <c r="T83" s="57"/>
      <c r="U83" s="58">
        <f t="shared" si="5"/>
        <v>0</v>
      </c>
    </row>
    <row r="84" spans="16:21" ht="15.75">
      <c r="P84" s="99" t="s">
        <v>91</v>
      </c>
      <c r="Q84" s="65"/>
      <c r="R84" s="56">
        <f t="shared" si="4"/>
      </c>
      <c r="S84" s="84">
        <f>SUM(R76:R84)</f>
        <v>0</v>
      </c>
      <c r="T84" s="84">
        <f>SUM(U76:U84)</f>
        <v>0</v>
      </c>
      <c r="U84" s="58">
        <f t="shared" si="5"/>
        <v>0</v>
      </c>
    </row>
    <row r="85" spans="16:21" ht="15.75">
      <c r="P85" s="99" t="s">
        <v>92</v>
      </c>
      <c r="Q85" s="55"/>
      <c r="R85" s="56">
        <f t="shared" si="4"/>
      </c>
      <c r="S85" s="57"/>
      <c r="T85" s="57"/>
      <c r="U85" s="58">
        <f t="shared" si="5"/>
        <v>0</v>
      </c>
    </row>
    <row r="86" spans="16:21" ht="15.75">
      <c r="P86" s="99" t="s">
        <v>92</v>
      </c>
      <c r="Q86" s="65"/>
      <c r="R86" s="56">
        <f t="shared" si="4"/>
      </c>
      <c r="S86" s="57"/>
      <c r="T86" s="57"/>
      <c r="U86" s="58">
        <f t="shared" si="5"/>
        <v>0</v>
      </c>
    </row>
    <row r="87" spans="16:21" ht="15.75">
      <c r="P87" s="99" t="s">
        <v>92</v>
      </c>
      <c r="Q87" s="55"/>
      <c r="R87" s="56">
        <f t="shared" si="4"/>
      </c>
      <c r="S87" s="57"/>
      <c r="T87" s="57"/>
      <c r="U87" s="58">
        <f t="shared" si="5"/>
        <v>0</v>
      </c>
    </row>
    <row r="88" spans="16:21" ht="15.75">
      <c r="P88" s="102" t="s">
        <v>92</v>
      </c>
      <c r="Q88" s="103"/>
      <c r="R88" s="56">
        <f t="shared" si="4"/>
      </c>
      <c r="S88" s="57"/>
      <c r="T88" s="57"/>
      <c r="U88" s="58">
        <f t="shared" si="5"/>
        <v>0</v>
      </c>
    </row>
    <row r="89" spans="16:21" ht="15.75">
      <c r="P89" s="75" t="s">
        <v>92</v>
      </c>
      <c r="Q89" s="81"/>
      <c r="R89" s="56">
        <f t="shared" si="4"/>
      </c>
      <c r="S89" s="57"/>
      <c r="T89" s="57"/>
      <c r="U89" s="58">
        <f t="shared" si="5"/>
        <v>0</v>
      </c>
    </row>
    <row r="90" spans="16:21" ht="15.75">
      <c r="P90" s="75" t="s">
        <v>92</v>
      </c>
      <c r="Q90" s="76"/>
      <c r="R90" s="56">
        <f t="shared" si="4"/>
      </c>
      <c r="S90" s="57"/>
      <c r="T90" s="57"/>
      <c r="U90" s="58">
        <f t="shared" si="5"/>
        <v>0</v>
      </c>
    </row>
    <row r="91" spans="16:21" ht="15.75">
      <c r="P91" s="75" t="s">
        <v>92</v>
      </c>
      <c r="Q91" s="81"/>
      <c r="R91" s="56">
        <f t="shared" si="4"/>
      </c>
      <c r="S91" s="57"/>
      <c r="T91" s="57"/>
      <c r="U91" s="58">
        <f t="shared" si="5"/>
        <v>0</v>
      </c>
    </row>
    <row r="92" spans="16:21" ht="15.75">
      <c r="P92" s="75" t="s">
        <v>92</v>
      </c>
      <c r="Q92" s="81"/>
      <c r="R92" s="56">
        <f t="shared" si="4"/>
      </c>
      <c r="S92" s="57"/>
      <c r="T92" s="57"/>
      <c r="U92" s="58">
        <f t="shared" si="5"/>
        <v>0</v>
      </c>
    </row>
    <row r="93" spans="16:21" ht="15.75">
      <c r="P93" s="88" t="s">
        <v>92</v>
      </c>
      <c r="Q93" s="89"/>
      <c r="R93" s="138">
        <f t="shared" si="4"/>
      </c>
      <c r="S93" s="139">
        <f>SUM(R85:R93)</f>
        <v>0</v>
      </c>
      <c r="T93" s="139">
        <f>SUM(U85:U93)</f>
        <v>0</v>
      </c>
      <c r="U93" s="140">
        <f t="shared" si="5"/>
        <v>0</v>
      </c>
    </row>
    <row r="94" spans="16:21" ht="15">
      <c r="P94" s="131"/>
      <c r="Q94" s="141"/>
      <c r="R94" s="122"/>
      <c r="S94" s="122"/>
      <c r="T94" s="122"/>
      <c r="U94" s="122"/>
    </row>
    <row r="95" spans="16:21" ht="15">
      <c r="P95" s="131"/>
      <c r="Q95" s="141"/>
      <c r="R95" s="122"/>
      <c r="S95" s="122"/>
      <c r="T95" s="122"/>
      <c r="U95" s="122"/>
    </row>
    <row r="302" spans="2:10" ht="15">
      <c r="B302" s="142"/>
      <c r="C302" s="143"/>
      <c r="D302" s="143"/>
      <c r="E302" s="144"/>
      <c r="F302" s="144"/>
      <c r="G302" s="143"/>
      <c r="H302" s="143"/>
      <c r="I302" s="145"/>
      <c r="J302" s="145"/>
    </row>
    <row r="303" spans="2:10" ht="15">
      <c r="B303" s="146"/>
      <c r="C303" s="147"/>
      <c r="D303" s="147"/>
      <c r="E303" s="133"/>
      <c r="F303" s="133"/>
      <c r="G303" s="147"/>
      <c r="H303" s="147"/>
      <c r="I303" s="148"/>
      <c r="J303" s="148"/>
    </row>
    <row r="304" spans="2:10" ht="15">
      <c r="B304" s="146"/>
      <c r="C304" s="147"/>
      <c r="D304" s="147"/>
      <c r="E304" s="133"/>
      <c r="F304" s="133"/>
      <c r="G304" s="147"/>
      <c r="H304" s="147"/>
      <c r="I304" s="148"/>
      <c r="J304" s="148"/>
    </row>
    <row r="305" spans="2:10" ht="15">
      <c r="B305" s="146"/>
      <c r="C305" s="147"/>
      <c r="D305" s="147"/>
      <c r="E305" s="133"/>
      <c r="F305" s="133"/>
      <c r="G305" s="147"/>
      <c r="H305" s="147"/>
      <c r="I305" s="148"/>
      <c r="J305" s="148"/>
    </row>
    <row r="306" spans="2:10" ht="15">
      <c r="B306" s="146"/>
      <c r="C306" s="147"/>
      <c r="D306" s="147"/>
      <c r="E306" s="133"/>
      <c r="F306" s="133"/>
      <c r="G306" s="147"/>
      <c r="H306" s="147"/>
      <c r="I306" s="148"/>
      <c r="J306" s="148"/>
    </row>
    <row r="307" spans="2:10" ht="15">
      <c r="B307" s="146" t="s">
        <v>93</v>
      </c>
      <c r="C307" s="147"/>
      <c r="D307" s="147"/>
      <c r="E307" s="133"/>
      <c r="F307" s="133"/>
      <c r="G307" s="147"/>
      <c r="H307" s="147"/>
      <c r="I307" s="148"/>
      <c r="J307" s="148"/>
    </row>
    <row r="308" spans="2:10" ht="15">
      <c r="B308" s="146"/>
      <c r="C308" s="147"/>
      <c r="D308" s="147"/>
      <c r="E308" s="133"/>
      <c r="F308" s="133"/>
      <c r="G308" s="147"/>
      <c r="H308" s="147"/>
      <c r="I308" s="148"/>
      <c r="J308" s="148"/>
    </row>
    <row r="309" spans="2:10" ht="15">
      <c r="B309" s="146" t="s">
        <v>94</v>
      </c>
      <c r="C309" s="147"/>
      <c r="D309" s="147"/>
      <c r="E309" s="133"/>
      <c r="F309" s="133"/>
      <c r="G309" s="147"/>
      <c r="H309" s="147"/>
      <c r="I309" s="148"/>
      <c r="J309" s="148"/>
    </row>
    <row r="310" spans="2:10" ht="15">
      <c r="B310" s="146"/>
      <c r="C310" s="147"/>
      <c r="D310" s="147"/>
      <c r="E310" s="133"/>
      <c r="F310" s="133"/>
      <c r="G310" s="147"/>
      <c r="H310" s="147"/>
      <c r="I310" s="148"/>
      <c r="J310" s="148"/>
    </row>
    <row r="311" spans="2:10" ht="15">
      <c r="B311" s="149" t="s">
        <v>95</v>
      </c>
      <c r="C311" s="147"/>
      <c r="D311" s="147"/>
      <c r="E311" s="133"/>
      <c r="F311" s="133"/>
      <c r="G311" s="147"/>
      <c r="H311" s="147"/>
      <c r="I311" s="148"/>
      <c r="J311" s="148"/>
    </row>
    <row r="312" spans="2:10" ht="15">
      <c r="B312" s="146"/>
      <c r="C312" s="150"/>
      <c r="D312" s="150"/>
      <c r="E312" s="150"/>
      <c r="F312" s="150"/>
      <c r="G312" s="147"/>
      <c r="H312" s="147"/>
      <c r="I312" s="148"/>
      <c r="J312" s="148"/>
    </row>
    <row r="313" spans="2:10" ht="15">
      <c r="B313" s="146" t="s">
        <v>96</v>
      </c>
      <c r="C313" s="150" t="s">
        <v>97</v>
      </c>
      <c r="D313" s="150"/>
      <c r="E313" s="150"/>
      <c r="F313" s="150"/>
      <c r="G313" s="147"/>
      <c r="H313" s="147"/>
      <c r="I313" s="148"/>
      <c r="J313" s="148"/>
    </row>
    <row r="314" spans="2:10" ht="15">
      <c r="B314" s="146"/>
      <c r="C314" s="147"/>
      <c r="D314" s="147"/>
      <c r="E314" s="133"/>
      <c r="F314" s="133"/>
      <c r="G314" s="147"/>
      <c r="H314" s="147"/>
      <c r="I314" s="148"/>
      <c r="J314" s="148"/>
    </row>
    <row r="315" spans="2:10" ht="15.75">
      <c r="B315" s="146" t="s">
        <v>98</v>
      </c>
      <c r="C315" s="75" t="str">
        <f>$B$3</f>
        <v>CIVRAY 1</v>
      </c>
      <c r="D315" s="75" t="str">
        <f>$B$4</f>
        <v>SANXAY 2</v>
      </c>
      <c r="E315" s="52">
        <v>32</v>
      </c>
      <c r="F315" s="151">
        <f>IF(E315="","",IF(E315="F","G",IF(E315="G","F",36-E315)))</f>
        <v>4</v>
      </c>
      <c r="G315" s="147"/>
      <c r="H315" s="147"/>
      <c r="I315" s="148"/>
      <c r="J315" s="148"/>
    </row>
    <row r="316" spans="2:10" ht="15.75">
      <c r="B316" s="146"/>
      <c r="C316" s="75" t="str">
        <f>$B$5</f>
        <v>VIVONNE 1</v>
      </c>
      <c r="D316" s="75" t="str">
        <f>$B$6</f>
        <v>NOUAILLE 1 </v>
      </c>
      <c r="E316" s="52">
        <v>17</v>
      </c>
      <c r="F316" s="151">
        <f>IF(E316="","",IF(E316="F","G",IF(E316="G","F",36-E316)))</f>
        <v>19</v>
      </c>
      <c r="G316" s="147"/>
      <c r="H316" s="147"/>
      <c r="I316" s="148"/>
      <c r="J316" s="148"/>
    </row>
    <row r="317" spans="2:10" ht="15">
      <c r="B317" s="152" t="s">
        <v>99</v>
      </c>
      <c r="C317" s="147"/>
      <c r="D317" s="147"/>
      <c r="E317" s="133"/>
      <c r="F317" s="133"/>
      <c r="G317" s="147"/>
      <c r="H317" s="147"/>
      <c r="I317" s="148"/>
      <c r="J317" s="148"/>
    </row>
    <row r="318" spans="2:10" ht="15">
      <c r="B318" s="152"/>
      <c r="C318" s="150"/>
      <c r="D318" s="150"/>
      <c r="E318" s="150"/>
      <c r="F318" s="150"/>
      <c r="G318" s="147"/>
      <c r="H318" s="147"/>
      <c r="I318" s="148"/>
      <c r="J318" s="148"/>
    </row>
    <row r="319" spans="2:10" ht="15">
      <c r="B319" s="146"/>
      <c r="C319" s="150" t="s">
        <v>100</v>
      </c>
      <c r="D319" s="150"/>
      <c r="E319" s="150"/>
      <c r="F319" s="150"/>
      <c r="G319" s="147"/>
      <c r="H319" s="147"/>
      <c r="I319" s="148"/>
      <c r="J319" s="148"/>
    </row>
    <row r="320" spans="2:10" ht="15">
      <c r="B320" s="146"/>
      <c r="C320" s="147"/>
      <c r="D320" s="147"/>
      <c r="E320" s="133"/>
      <c r="F320" s="133"/>
      <c r="G320" s="147"/>
      <c r="H320" s="147"/>
      <c r="I320" s="148"/>
      <c r="J320" s="148"/>
    </row>
    <row r="321" spans="2:10" ht="15">
      <c r="B321" s="146"/>
      <c r="C321" s="147"/>
      <c r="D321" s="147"/>
      <c r="E321" s="133"/>
      <c r="F321" s="133"/>
      <c r="G321" s="147"/>
      <c r="H321" s="147"/>
      <c r="I321" s="148"/>
      <c r="J321" s="148"/>
    </row>
    <row r="322" spans="2:10" ht="14.25" customHeight="1">
      <c r="B322" s="146"/>
      <c r="C322" s="147"/>
      <c r="D322" s="147"/>
      <c r="E322" s="133"/>
      <c r="F322" s="133"/>
      <c r="G322" s="147"/>
      <c r="H322" s="147"/>
      <c r="I322" s="148"/>
      <c r="J322" s="148"/>
    </row>
    <row r="323" spans="2:10" ht="15">
      <c r="B323" s="152" t="s">
        <v>101</v>
      </c>
      <c r="C323" s="147"/>
      <c r="D323" s="147"/>
      <c r="E323" s="133"/>
      <c r="F323" s="133"/>
      <c r="G323" s="147"/>
      <c r="H323" s="147"/>
      <c r="I323" s="148"/>
      <c r="J323" s="148"/>
    </row>
    <row r="324" spans="2:10" ht="15">
      <c r="B324" s="152"/>
      <c r="C324" s="147"/>
      <c r="D324" s="147"/>
      <c r="E324" s="133"/>
      <c r="F324" s="133"/>
      <c r="G324" s="147"/>
      <c r="H324" s="147"/>
      <c r="I324" s="148"/>
      <c r="J324" s="148"/>
    </row>
    <row r="325" spans="2:10" ht="15">
      <c r="B325" s="146"/>
      <c r="C325" s="150"/>
      <c r="D325" s="150"/>
      <c r="E325" s="150"/>
      <c r="F325" s="150"/>
      <c r="G325" s="147"/>
      <c r="H325" s="147"/>
      <c r="I325" s="148"/>
      <c r="J325" s="148"/>
    </row>
    <row r="326" spans="2:10" ht="15">
      <c r="B326" s="146" t="s">
        <v>102</v>
      </c>
      <c r="C326" s="150" t="s">
        <v>103</v>
      </c>
      <c r="D326" s="150"/>
      <c r="E326" s="150"/>
      <c r="F326" s="150"/>
      <c r="G326" s="147"/>
      <c r="H326" s="147"/>
      <c r="I326" s="148"/>
      <c r="J326" s="148"/>
    </row>
    <row r="327" spans="2:10" ht="15">
      <c r="B327" s="146"/>
      <c r="C327" s="153"/>
      <c r="D327" s="153"/>
      <c r="E327" s="153"/>
      <c r="F327" s="153"/>
      <c r="G327" s="147"/>
      <c r="H327" s="147"/>
      <c r="I327" s="148"/>
      <c r="J327" s="148"/>
    </row>
    <row r="328" spans="2:10" ht="15.75">
      <c r="B328" s="146" t="s">
        <v>98</v>
      </c>
      <c r="C328" s="75" t="str">
        <f>$B$3</f>
        <v>CIVRAY 1</v>
      </c>
      <c r="D328" s="75" t="str">
        <f>$B$4</f>
        <v>SANXAY 2</v>
      </c>
      <c r="E328" s="52" t="s">
        <v>104</v>
      </c>
      <c r="F328" s="151" t="str">
        <f>IF(E328="","",IF(E328="F","G",IF(E328="G","F",36-E328)))</f>
        <v>G</v>
      </c>
      <c r="G328" s="147"/>
      <c r="H328" s="147"/>
      <c r="I328" s="148"/>
      <c r="J328" s="148"/>
    </row>
    <row r="329" spans="2:10" ht="15.75">
      <c r="B329" s="146"/>
      <c r="C329" s="75" t="str">
        <f>$B$5</f>
        <v>VIVONNE 1</v>
      </c>
      <c r="D329" s="75" t="str">
        <f>$B$6</f>
        <v>NOUAILLE 1 </v>
      </c>
      <c r="E329" s="52" t="s">
        <v>105</v>
      </c>
      <c r="F329" s="151" t="str">
        <f>IF(E329="","",IF(E329="F","G",IF(E329="G","F",36-E329)))</f>
        <v>F</v>
      </c>
      <c r="G329" s="147"/>
      <c r="H329" s="147"/>
      <c r="I329" s="148"/>
      <c r="J329" s="148"/>
    </row>
    <row r="330" spans="2:10" ht="15">
      <c r="B330" s="152" t="s">
        <v>106</v>
      </c>
      <c r="C330" s="147"/>
      <c r="D330" s="147"/>
      <c r="E330" s="133"/>
      <c r="F330" s="133"/>
      <c r="G330" s="147"/>
      <c r="H330" s="147"/>
      <c r="I330" s="148"/>
      <c r="J330" s="148"/>
    </row>
    <row r="331" spans="2:10" ht="15">
      <c r="B331" s="152"/>
      <c r="C331" s="150"/>
      <c r="D331" s="150"/>
      <c r="E331" s="150"/>
      <c r="F331" s="150"/>
      <c r="G331" s="147"/>
      <c r="H331" s="147"/>
      <c r="I331" s="148"/>
      <c r="J331" s="148"/>
    </row>
    <row r="332" spans="2:10" ht="15">
      <c r="B332" s="154"/>
      <c r="C332" s="150" t="s">
        <v>107</v>
      </c>
      <c r="D332" s="150"/>
      <c r="E332" s="150"/>
      <c r="F332" s="150"/>
      <c r="G332" s="147"/>
      <c r="H332" s="147"/>
      <c r="I332" s="148"/>
      <c r="J332" s="148"/>
    </row>
    <row r="333" spans="2:10" ht="15">
      <c r="B333" s="146"/>
      <c r="C333" s="153"/>
      <c r="D333" s="153"/>
      <c r="E333" s="153"/>
      <c r="F333" s="153"/>
      <c r="G333" s="147"/>
      <c r="H333" s="147"/>
      <c r="I333" s="148"/>
      <c r="J333" s="148"/>
    </row>
    <row r="334" spans="2:10" ht="15">
      <c r="B334" s="146"/>
      <c r="C334" s="153"/>
      <c r="D334" s="153"/>
      <c r="E334" s="153"/>
      <c r="F334" s="153"/>
      <c r="G334" s="147"/>
      <c r="H334" s="147"/>
      <c r="I334" s="148"/>
      <c r="J334" s="148"/>
    </row>
    <row r="335" spans="2:10" ht="15">
      <c r="B335" s="146"/>
      <c r="C335" s="153"/>
      <c r="D335" s="153"/>
      <c r="E335" s="153"/>
      <c r="F335" s="153"/>
      <c r="G335" s="147"/>
      <c r="H335" s="147"/>
      <c r="I335" s="148"/>
      <c r="J335" s="148"/>
    </row>
    <row r="336" spans="2:10" ht="15">
      <c r="B336" s="152" t="s">
        <v>108</v>
      </c>
      <c r="C336" s="155"/>
      <c r="D336" s="155"/>
      <c r="E336" s="155"/>
      <c r="F336" s="155"/>
      <c r="G336" s="155"/>
      <c r="H336" s="147"/>
      <c r="I336" s="148"/>
      <c r="J336" s="148"/>
    </row>
    <row r="337" spans="2:10" ht="15">
      <c r="B337" s="152"/>
      <c r="C337" s="147"/>
      <c r="D337" s="147"/>
      <c r="E337" s="133"/>
      <c r="F337" s="133"/>
      <c r="G337" s="147"/>
      <c r="H337" s="147"/>
      <c r="I337" s="148"/>
      <c r="J337" s="156"/>
    </row>
    <row r="338" spans="2:9" ht="15">
      <c r="B338" s="154"/>
      <c r="C338" s="147"/>
      <c r="D338" s="147"/>
      <c r="E338" s="133"/>
      <c r="F338" s="133"/>
      <c r="G338" s="147"/>
      <c r="H338" s="147"/>
      <c r="I338" s="148"/>
    </row>
    <row r="339" spans="2:9" ht="15">
      <c r="B339" s="157" t="s">
        <v>109</v>
      </c>
      <c r="C339" s="147"/>
      <c r="D339" s="147"/>
      <c r="E339" s="133"/>
      <c r="F339" s="133"/>
      <c r="G339" s="147"/>
      <c r="H339" s="147"/>
      <c r="I339" s="148"/>
    </row>
    <row r="340" spans="2:9" ht="15">
      <c r="B340" s="154"/>
      <c r="C340" s="147"/>
      <c r="D340" s="147"/>
      <c r="E340" s="133"/>
      <c r="F340" s="133"/>
      <c r="G340" s="147"/>
      <c r="H340" s="147"/>
      <c r="I340" s="148"/>
    </row>
    <row r="341" spans="2:9" ht="15">
      <c r="B341" s="247" t="s">
        <v>110</v>
      </c>
      <c r="C341" s="247"/>
      <c r="D341" s="247"/>
      <c r="E341" s="247"/>
      <c r="F341" s="247"/>
      <c r="G341" s="247"/>
      <c r="H341" s="247"/>
      <c r="I341" s="148"/>
    </row>
    <row r="342" spans="2:9" ht="15">
      <c r="B342" s="158"/>
      <c r="C342" s="159"/>
      <c r="D342" s="159"/>
      <c r="E342" s="160"/>
      <c r="F342" s="160"/>
      <c r="G342" s="159"/>
      <c r="H342" s="159"/>
      <c r="I342" s="156"/>
    </row>
  </sheetData>
  <sheetProtection/>
  <mergeCells count="16">
    <mergeCell ref="A30:N30"/>
    <mergeCell ref="A31:N31"/>
    <mergeCell ref="G32:J32"/>
    <mergeCell ref="B341:H341"/>
    <mergeCell ref="K12:N12"/>
    <mergeCell ref="K13:L13"/>
    <mergeCell ref="C15:F15"/>
    <mergeCell ref="G15:J15"/>
    <mergeCell ref="C21:F21"/>
    <mergeCell ref="G21:J21"/>
    <mergeCell ref="B1:N1"/>
    <mergeCell ref="C3:F3"/>
    <mergeCell ref="G3:J3"/>
    <mergeCell ref="K3:N3"/>
    <mergeCell ref="C9:F9"/>
    <mergeCell ref="G9:J9"/>
  </mergeCells>
  <conditionalFormatting sqref="C3:C26 D4:F8 D10:F14 D16:F20 D22:F26 G3:G29 G32:J49 H4:J8 H10:J14 H16:J20 H22:J29 K3:K29 K32:N35 L4:N11 L14:L25 M13:N25 O3:Q57 P58:Q95 R3:U93 V3:V57">
    <cfRule type="cellIs" priority="10" dxfId="0" operator="equal" stopIfTrue="1">
      <formula>"Exempt"</formula>
    </cfRule>
  </conditionalFormatting>
  <conditionalFormatting sqref="E4:F8">
    <cfRule type="cellIs" priority="9" dxfId="0" operator="equal" stopIfTrue="1">
      <formula>"Exempt"</formula>
    </cfRule>
  </conditionalFormatting>
  <conditionalFormatting sqref="I4:J8">
    <cfRule type="cellIs" priority="8" dxfId="0" operator="equal" stopIfTrue="1">
      <formula>"Exempt"</formula>
    </cfRule>
  </conditionalFormatting>
  <conditionalFormatting sqref="M4:N8">
    <cfRule type="cellIs" priority="7" dxfId="0" operator="equal" stopIfTrue="1">
      <formula>"Exempt"</formula>
    </cfRule>
  </conditionalFormatting>
  <conditionalFormatting sqref="E10:F14">
    <cfRule type="cellIs" priority="6" dxfId="0" operator="equal" stopIfTrue="1">
      <formula>"Exempt"</formula>
    </cfRule>
  </conditionalFormatting>
  <conditionalFormatting sqref="I10:J13">
    <cfRule type="cellIs" priority="5" dxfId="0" operator="equal" stopIfTrue="1">
      <formula>"Exempt"</formula>
    </cfRule>
  </conditionalFormatting>
  <conditionalFormatting sqref="E16:F20">
    <cfRule type="cellIs" priority="4" dxfId="0" operator="equal" stopIfTrue="1">
      <formula>"Exempt"</formula>
    </cfRule>
  </conditionalFormatting>
  <conditionalFormatting sqref="I16:J20">
    <cfRule type="cellIs" priority="3" dxfId="0" operator="equal" stopIfTrue="1">
      <formula>"Exempt"</formula>
    </cfRule>
  </conditionalFormatting>
  <conditionalFormatting sqref="E22:F26">
    <cfRule type="cellIs" priority="2" dxfId="0" operator="equal" stopIfTrue="1">
      <formula>"Exempt"</formula>
    </cfRule>
  </conditionalFormatting>
  <conditionalFormatting sqref="I22:J26">
    <cfRule type="cellIs" priority="1" dxfId="0" operator="equal" stopIfTrue="1">
      <formula>"Exempt"</formula>
    </cfRule>
  </conditionalFormatting>
  <printOptions horizontalCentered="1" verticalCentered="1"/>
  <pageMargins left="0.19652777777777777" right="0.15763888888888888" top="0.15763888888888888" bottom="0.27569444444444446" header="0.5118055555555555" footer="0.5118055555555555"/>
  <pageSetup fitToHeight="1" fitToWidth="1" horizontalDpi="600" verticalDpi="600" orientation="landscape" paperSize="9" scale="64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showGridLines="0" zoomScale="85" zoomScaleNormal="85" zoomScalePageLayoutView="0" workbookViewId="0" topLeftCell="A7">
      <selection activeCell="I22" sqref="I22:J26"/>
    </sheetView>
  </sheetViews>
  <sheetFormatPr defaultColWidth="39.28125" defaultRowHeight="12.75"/>
  <cols>
    <col min="1" max="1" width="3.00390625" style="40" customWidth="1"/>
    <col min="2" max="2" width="26.7109375" style="40" customWidth="1"/>
    <col min="3" max="4" width="24.7109375" style="41" customWidth="1"/>
    <col min="5" max="6" width="5.7109375" style="212" customWidth="1"/>
    <col min="7" max="8" width="24.7109375" style="41" customWidth="1"/>
    <col min="9" max="10" width="5.7109375" style="212" customWidth="1"/>
    <col min="11" max="12" width="24.7109375" style="40" customWidth="1"/>
    <col min="13" max="14" width="5.7109375" style="42" customWidth="1"/>
    <col min="15" max="15" width="13.57421875" style="40" customWidth="1"/>
    <col min="16" max="16" width="0" style="43" hidden="1" customWidth="1"/>
    <col min="17" max="21" width="0" style="40" hidden="1" customWidth="1"/>
    <col min="22" max="16384" width="39.28125" style="40" customWidth="1"/>
  </cols>
  <sheetData>
    <row r="1" spans="2:16" s="44" customFormat="1" ht="18">
      <c r="B1" s="241" t="s">
        <v>116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P1" s="45"/>
    </row>
    <row r="2" ht="15.75" thickBot="1"/>
    <row r="3" spans="1:21" ht="27.75" customHeight="1" thickBot="1">
      <c r="A3" s="46">
        <v>1</v>
      </c>
      <c r="B3" s="47" t="s">
        <v>49</v>
      </c>
      <c r="C3" s="257" t="s">
        <v>163</v>
      </c>
      <c r="D3" s="257"/>
      <c r="E3" s="257"/>
      <c r="F3" s="257"/>
      <c r="G3" s="243" t="s">
        <v>166</v>
      </c>
      <c r="H3" s="243"/>
      <c r="I3" s="243"/>
      <c r="J3" s="243"/>
      <c r="K3" s="258" t="s">
        <v>169</v>
      </c>
      <c r="L3" s="258"/>
      <c r="M3" s="258"/>
      <c r="N3" s="258"/>
      <c r="R3" s="48" t="s">
        <v>73</v>
      </c>
      <c r="S3" s="48" t="s">
        <v>74</v>
      </c>
      <c r="T3" s="40" t="s">
        <v>75</v>
      </c>
      <c r="U3" s="40" t="s">
        <v>76</v>
      </c>
    </row>
    <row r="4" spans="1:21" ht="27.75" customHeight="1" thickBot="1">
      <c r="A4" s="49">
        <v>2</v>
      </c>
      <c r="B4" s="50" t="s">
        <v>53</v>
      </c>
      <c r="C4" s="176" t="str">
        <f>$B$3</f>
        <v>CISSE 1</v>
      </c>
      <c r="D4" s="177" t="str">
        <f>$B$4</f>
        <v>CENON 2</v>
      </c>
      <c r="E4" s="194">
        <v>0</v>
      </c>
      <c r="F4" s="195">
        <f>36-E4</f>
        <v>36</v>
      </c>
      <c r="G4" s="77" t="str">
        <f>$B$11</f>
        <v>TARGE 2</v>
      </c>
      <c r="H4" s="51" t="str">
        <f>$B$5</f>
        <v>INGRANDES 3</v>
      </c>
      <c r="I4" s="194">
        <v>0</v>
      </c>
      <c r="J4" s="195">
        <f>36-I4</f>
        <v>36</v>
      </c>
      <c r="K4" s="181" t="str">
        <f>$B$7</f>
        <v>SCORBE 2</v>
      </c>
      <c r="L4" s="182" t="str">
        <f>$B$11</f>
        <v>TARGE 2</v>
      </c>
      <c r="M4" s="194">
        <v>0</v>
      </c>
      <c r="N4" s="195">
        <f>36-M4</f>
        <v>36</v>
      </c>
      <c r="P4" s="54" t="s">
        <v>77</v>
      </c>
      <c r="Q4" s="55"/>
      <c r="R4" s="56">
        <f aca="true" t="shared" si="0" ref="R4:R28">IF(Q4="","",IF(Q4="F",0,IF(Q4=18,2,IF(Q4&gt;18,3,1))))</f>
      </c>
      <c r="S4" s="57"/>
      <c r="T4" s="57"/>
      <c r="U4" s="58">
        <f aca="true" t="shared" si="1" ref="U4:U28">IF(Q4="G",19,Q4)</f>
        <v>0</v>
      </c>
    </row>
    <row r="5" spans="1:21" ht="27.75" customHeight="1" thickBot="1">
      <c r="A5" s="49">
        <v>3</v>
      </c>
      <c r="B5" s="50" t="s">
        <v>114</v>
      </c>
      <c r="C5" s="178" t="str">
        <f>$B$5</f>
        <v>INGRANDES 3</v>
      </c>
      <c r="D5" s="61" t="str">
        <f>$B$6</f>
        <v>ANGLIERS 1</v>
      </c>
      <c r="E5" s="194">
        <v>0</v>
      </c>
      <c r="F5" s="195">
        <f>36-E5</f>
        <v>36</v>
      </c>
      <c r="G5" s="60" t="str">
        <f>$B$12</f>
        <v>NOUAILLE 2</v>
      </c>
      <c r="H5" s="61" t="str">
        <f>$B$10</f>
        <v>ANTRAN 2</v>
      </c>
      <c r="I5" s="194">
        <v>0</v>
      </c>
      <c r="J5" s="195">
        <f>36-I5</f>
        <v>36</v>
      </c>
      <c r="K5" s="183" t="str">
        <f>$B$8</f>
        <v>MIREBEAU 4</v>
      </c>
      <c r="L5" s="64" t="str">
        <f>$B$10</f>
        <v>ANTRAN 2</v>
      </c>
      <c r="M5" s="194">
        <v>0</v>
      </c>
      <c r="N5" s="195">
        <f>36-M5</f>
        <v>36</v>
      </c>
      <c r="P5" s="54" t="s">
        <v>77</v>
      </c>
      <c r="Q5" s="65"/>
      <c r="R5" s="56">
        <f t="shared" si="0"/>
      </c>
      <c r="S5" s="57"/>
      <c r="T5" s="57"/>
      <c r="U5" s="58">
        <f t="shared" si="1"/>
        <v>0</v>
      </c>
    </row>
    <row r="6" spans="1:21" ht="27.75" customHeight="1" thickBot="1">
      <c r="A6" s="49">
        <v>4</v>
      </c>
      <c r="B6" s="50" t="s">
        <v>46</v>
      </c>
      <c r="C6" s="178" t="str">
        <f>$B$7</f>
        <v>SCORBE 2</v>
      </c>
      <c r="D6" s="61" t="str">
        <f>$B$8</f>
        <v>MIREBEAU 4</v>
      </c>
      <c r="E6" s="194">
        <v>0</v>
      </c>
      <c r="F6" s="195">
        <f>36-E6</f>
        <v>36</v>
      </c>
      <c r="G6" s="60" t="str">
        <f>$B$3</f>
        <v>CISSE 1</v>
      </c>
      <c r="H6" s="61" t="str">
        <f>$B$8</f>
        <v>MIREBEAU 4</v>
      </c>
      <c r="I6" s="194">
        <v>0</v>
      </c>
      <c r="J6" s="195">
        <f>36-I6</f>
        <v>36</v>
      </c>
      <c r="K6" s="183" t="s">
        <v>53</v>
      </c>
      <c r="L6" s="64" t="str">
        <f>$B$5</f>
        <v>INGRANDES 3</v>
      </c>
      <c r="M6" s="194">
        <v>0</v>
      </c>
      <c r="N6" s="195">
        <f>36-M6</f>
        <v>36</v>
      </c>
      <c r="P6" s="54" t="s">
        <v>77</v>
      </c>
      <c r="Q6" s="55"/>
      <c r="R6" s="56">
        <f t="shared" si="0"/>
      </c>
      <c r="S6" s="57"/>
      <c r="T6" s="57"/>
      <c r="U6" s="58">
        <f t="shared" si="1"/>
        <v>0</v>
      </c>
    </row>
    <row r="7" spans="1:21" ht="27.75" customHeight="1" thickBot="1">
      <c r="A7" s="49">
        <v>5</v>
      </c>
      <c r="B7" s="50" t="s">
        <v>30</v>
      </c>
      <c r="C7" s="178" t="str">
        <f>$B$9</f>
        <v>BUXEROLLES 4</v>
      </c>
      <c r="D7" s="61" t="str">
        <f>$B$10</f>
        <v>ANTRAN 2</v>
      </c>
      <c r="E7" s="194">
        <v>0</v>
      </c>
      <c r="F7" s="195">
        <f>36-E7</f>
        <v>36</v>
      </c>
      <c r="G7" s="60" t="str">
        <f>$B$4</f>
        <v>CENON 2</v>
      </c>
      <c r="H7" s="61" t="str">
        <f>$B$6</f>
        <v>ANGLIERS 1</v>
      </c>
      <c r="I7" s="194">
        <v>0</v>
      </c>
      <c r="J7" s="195">
        <f>36-I7</f>
        <v>36</v>
      </c>
      <c r="K7" s="183" t="str">
        <f>$B$12</f>
        <v>NOUAILLE 2</v>
      </c>
      <c r="L7" s="64" t="str">
        <f>$B$3</f>
        <v>CISSE 1</v>
      </c>
      <c r="M7" s="194">
        <v>0</v>
      </c>
      <c r="N7" s="195">
        <f>36-M7</f>
        <v>36</v>
      </c>
      <c r="P7" s="54" t="s">
        <v>77</v>
      </c>
      <c r="Q7" s="65"/>
      <c r="R7" s="56">
        <f t="shared" si="0"/>
      </c>
      <c r="S7" s="57"/>
      <c r="T7" s="57"/>
      <c r="U7" s="58">
        <f t="shared" si="1"/>
        <v>0</v>
      </c>
    </row>
    <row r="8" spans="1:21" ht="27.75" customHeight="1" thickBot="1">
      <c r="A8" s="49">
        <v>6</v>
      </c>
      <c r="B8" s="50" t="s">
        <v>47</v>
      </c>
      <c r="C8" s="179" t="str">
        <f>$B$11</f>
        <v>TARGE 2</v>
      </c>
      <c r="D8" s="180" t="str">
        <f>$B$12</f>
        <v>NOUAILLE 2</v>
      </c>
      <c r="E8" s="194">
        <v>0</v>
      </c>
      <c r="F8" s="195">
        <f>36-E8</f>
        <v>36</v>
      </c>
      <c r="G8" s="66" t="str">
        <f>$B$7</f>
        <v>SCORBE 2</v>
      </c>
      <c r="H8" s="67" t="str">
        <f>$B$9</f>
        <v>BUXEROLLES 4</v>
      </c>
      <c r="I8" s="194">
        <v>0</v>
      </c>
      <c r="J8" s="195">
        <f>36-I8</f>
        <v>36</v>
      </c>
      <c r="K8" s="184" t="str">
        <f>$B$6</f>
        <v>ANGLIERS 1</v>
      </c>
      <c r="L8" s="185" t="str">
        <f>$B$9</f>
        <v>BUXEROLLES 4</v>
      </c>
      <c r="M8" s="194">
        <v>0</v>
      </c>
      <c r="N8" s="195">
        <f>36-M8</f>
        <v>36</v>
      </c>
      <c r="P8" s="71" t="s">
        <v>77</v>
      </c>
      <c r="Q8" s="72"/>
      <c r="R8" s="56">
        <f t="shared" si="0"/>
      </c>
      <c r="S8" s="57"/>
      <c r="T8" s="57"/>
      <c r="U8" s="58">
        <f t="shared" si="1"/>
        <v>0</v>
      </c>
    </row>
    <row r="9" spans="1:21" ht="27.75" customHeight="1" thickBot="1">
      <c r="A9" s="49">
        <v>7</v>
      </c>
      <c r="B9" s="59" t="s">
        <v>161</v>
      </c>
      <c r="C9" s="259" t="s">
        <v>164</v>
      </c>
      <c r="D9" s="259"/>
      <c r="E9" s="259"/>
      <c r="F9" s="259"/>
      <c r="G9" s="258" t="s">
        <v>167</v>
      </c>
      <c r="H9" s="258"/>
      <c r="I9" s="258"/>
      <c r="J9" s="260"/>
      <c r="K9" s="73"/>
      <c r="L9" s="73"/>
      <c r="M9" s="74"/>
      <c r="N9" s="74"/>
      <c r="P9" s="75" t="s">
        <v>77</v>
      </c>
      <c r="Q9" s="76"/>
      <c r="R9" s="56">
        <f t="shared" si="0"/>
      </c>
      <c r="S9" s="57"/>
      <c r="T9" s="57"/>
      <c r="U9" s="58">
        <f t="shared" si="1"/>
        <v>0</v>
      </c>
    </row>
    <row r="10" spans="1:21" ht="27.75" customHeight="1" thickBot="1">
      <c r="A10" s="49">
        <v>8</v>
      </c>
      <c r="B10" s="50" t="s">
        <v>162</v>
      </c>
      <c r="C10" s="176" t="str">
        <f>$B$4</f>
        <v>CENON 2</v>
      </c>
      <c r="D10" s="177" t="str">
        <f>$B$11</f>
        <v>TARGE 2</v>
      </c>
      <c r="E10" s="194">
        <v>0</v>
      </c>
      <c r="F10" s="195">
        <f>36-E10</f>
        <v>36</v>
      </c>
      <c r="G10" s="176" t="str">
        <f>$B$9</f>
        <v>BUXEROLLES 4</v>
      </c>
      <c r="H10" s="177" t="str">
        <f>$B$11</f>
        <v>TARGE 2</v>
      </c>
      <c r="I10" s="194">
        <v>0</v>
      </c>
      <c r="J10" s="195">
        <f>36-I10</f>
        <v>36</v>
      </c>
      <c r="K10" s="79"/>
      <c r="L10" s="73"/>
      <c r="M10" s="80"/>
      <c r="N10" s="80"/>
      <c r="P10" s="75" t="s">
        <v>77</v>
      </c>
      <c r="Q10" s="76"/>
      <c r="R10" s="56">
        <f t="shared" si="0"/>
      </c>
      <c r="S10" s="57"/>
      <c r="T10" s="57"/>
      <c r="U10" s="58">
        <f t="shared" si="1"/>
        <v>0</v>
      </c>
    </row>
    <row r="11" spans="1:21" ht="27.75" customHeight="1" thickBot="1">
      <c r="A11" s="49">
        <v>9</v>
      </c>
      <c r="B11" s="50" t="s">
        <v>52</v>
      </c>
      <c r="C11" s="178" t="str">
        <f>$B$10</f>
        <v>ANTRAN 2</v>
      </c>
      <c r="D11" s="61" t="str">
        <f>$B$5</f>
        <v>INGRANDES 3</v>
      </c>
      <c r="E11" s="194">
        <v>0</v>
      </c>
      <c r="F11" s="195">
        <f>36-E11</f>
        <v>36</v>
      </c>
      <c r="G11" s="178" t="str">
        <f>$B$10</f>
        <v>ANTRAN 2</v>
      </c>
      <c r="H11" s="61" t="str">
        <f>$B$7</f>
        <v>SCORBE 2</v>
      </c>
      <c r="I11" s="194">
        <v>0</v>
      </c>
      <c r="J11" s="195">
        <f>36-I11</f>
        <v>36</v>
      </c>
      <c r="K11" s="79"/>
      <c r="L11" s="73"/>
      <c r="M11" s="80"/>
      <c r="N11" s="80"/>
      <c r="P11" s="75" t="s">
        <v>77</v>
      </c>
      <c r="Q11" s="81"/>
      <c r="R11" s="56">
        <f t="shared" si="0"/>
      </c>
      <c r="S11" s="57"/>
      <c r="T11" s="57"/>
      <c r="U11" s="58">
        <f t="shared" si="1"/>
        <v>0</v>
      </c>
    </row>
    <row r="12" spans="1:21" ht="27.75" customHeight="1" thickBot="1">
      <c r="A12" s="82">
        <v>10</v>
      </c>
      <c r="B12" s="211" t="s">
        <v>69</v>
      </c>
      <c r="C12" s="178" t="str">
        <f>$B$8</f>
        <v>MIREBEAU 4</v>
      </c>
      <c r="D12" s="61" t="str">
        <f>$B$9</f>
        <v>BUXEROLLES 4</v>
      </c>
      <c r="E12" s="194">
        <v>0</v>
      </c>
      <c r="F12" s="195">
        <f>36-E12</f>
        <v>36</v>
      </c>
      <c r="G12" s="178" t="str">
        <f>$B$8</f>
        <v>MIREBEAU 4</v>
      </c>
      <c r="H12" s="61" t="str">
        <f>$B$4</f>
        <v>CENON 2</v>
      </c>
      <c r="I12" s="194">
        <v>0</v>
      </c>
      <c r="J12" s="195">
        <f>36-I12</f>
        <v>36</v>
      </c>
      <c r="K12" s="235" t="s">
        <v>78</v>
      </c>
      <c r="L12" s="236"/>
      <c r="M12" s="236"/>
      <c r="N12" s="236"/>
      <c r="P12" s="75" t="s">
        <v>77</v>
      </c>
      <c r="Q12" s="76"/>
      <c r="R12" s="56">
        <f t="shared" si="0"/>
      </c>
      <c r="S12" s="84">
        <f>SUM(R4:R12)</f>
        <v>0</v>
      </c>
      <c r="T12" s="84">
        <f>SUM(U4:U12)</f>
        <v>0</v>
      </c>
      <c r="U12" s="58">
        <f t="shared" si="1"/>
        <v>0</v>
      </c>
    </row>
    <row r="13" spans="1:21" ht="27.75" customHeight="1" thickBot="1">
      <c r="A13" s="85"/>
      <c r="B13" s="85"/>
      <c r="C13" s="178" t="str">
        <f>$B$6</f>
        <v>ANGLIERS 1</v>
      </c>
      <c r="D13" s="61" t="str">
        <f>$B$3</f>
        <v>CISSE 1</v>
      </c>
      <c r="E13" s="194">
        <v>0</v>
      </c>
      <c r="F13" s="195">
        <f>36-E13</f>
        <v>36</v>
      </c>
      <c r="G13" s="178" t="str">
        <f>$B$5</f>
        <v>INGRANDES 3</v>
      </c>
      <c r="H13" s="61" t="str">
        <f>$B$3</f>
        <v>CISSE 1</v>
      </c>
      <c r="I13" s="194">
        <v>0</v>
      </c>
      <c r="J13" s="195">
        <f>36-I13</f>
        <v>36</v>
      </c>
      <c r="K13" s="237"/>
      <c r="L13" s="238"/>
      <c r="M13" s="86" t="s">
        <v>79</v>
      </c>
      <c r="N13" s="87" t="s">
        <v>80</v>
      </c>
      <c r="P13" s="88" t="s">
        <v>81</v>
      </c>
      <c r="Q13" s="89"/>
      <c r="R13" s="56">
        <f t="shared" si="0"/>
      </c>
      <c r="S13" s="57"/>
      <c r="T13" s="57"/>
      <c r="U13" s="58">
        <f t="shared" si="1"/>
        <v>0</v>
      </c>
    </row>
    <row r="14" spans="1:21" ht="27.75" customHeight="1" thickBot="1">
      <c r="A14" s="85"/>
      <c r="B14" s="85"/>
      <c r="C14" s="179" t="str">
        <f>$B$12</f>
        <v>NOUAILLE 2</v>
      </c>
      <c r="D14" s="180" t="str">
        <f>$B$7</f>
        <v>SCORBE 2</v>
      </c>
      <c r="E14" s="194">
        <v>0</v>
      </c>
      <c r="F14" s="195">
        <f>36-E14</f>
        <v>36</v>
      </c>
      <c r="G14" s="179" t="str">
        <f>$B$6</f>
        <v>ANGLIERS 1</v>
      </c>
      <c r="H14" s="180" t="str">
        <f>$B$12</f>
        <v>NOUAILLE 2</v>
      </c>
      <c r="I14" s="194">
        <v>0</v>
      </c>
      <c r="J14" s="195">
        <f>36-I14</f>
        <v>36</v>
      </c>
      <c r="K14" s="190">
        <v>1</v>
      </c>
      <c r="L14" s="91" t="s">
        <v>77</v>
      </c>
      <c r="M14" s="92">
        <v>0</v>
      </c>
      <c r="N14" s="93">
        <v>0</v>
      </c>
      <c r="P14" s="54" t="s">
        <v>81</v>
      </c>
      <c r="Q14" s="55"/>
      <c r="R14" s="56">
        <f t="shared" si="0"/>
      </c>
      <c r="S14" s="57"/>
      <c r="T14" s="57"/>
      <c r="U14" s="58">
        <f t="shared" si="1"/>
        <v>0</v>
      </c>
    </row>
    <row r="15" spans="1:21" ht="27.75" customHeight="1" thickBot="1">
      <c r="A15" s="85"/>
      <c r="B15" s="85"/>
      <c r="C15" s="259" t="s">
        <v>175</v>
      </c>
      <c r="D15" s="259"/>
      <c r="E15" s="259"/>
      <c r="F15" s="259"/>
      <c r="G15" s="260" t="s">
        <v>168</v>
      </c>
      <c r="H15" s="260"/>
      <c r="I15" s="260"/>
      <c r="J15" s="260"/>
      <c r="K15" s="94">
        <v>2</v>
      </c>
      <c r="L15" s="95" t="s">
        <v>81</v>
      </c>
      <c r="M15" s="84">
        <v>0</v>
      </c>
      <c r="N15" s="96">
        <v>0</v>
      </c>
      <c r="P15" s="54" t="s">
        <v>81</v>
      </c>
      <c r="Q15" s="55"/>
      <c r="R15" s="56">
        <f t="shared" si="0"/>
      </c>
      <c r="S15" s="57"/>
      <c r="T15" s="57"/>
      <c r="U15" s="58">
        <f t="shared" si="1"/>
        <v>0</v>
      </c>
    </row>
    <row r="16" spans="1:21" ht="27.75" customHeight="1" thickBot="1">
      <c r="A16" s="85"/>
      <c r="B16" s="85"/>
      <c r="C16" s="176" t="str">
        <f>$B$11</f>
        <v>TARGE 2</v>
      </c>
      <c r="D16" s="177" t="str">
        <f>$B$10</f>
        <v>ANTRAN 2</v>
      </c>
      <c r="E16" s="194">
        <v>0</v>
      </c>
      <c r="F16" s="195">
        <f>36-E16</f>
        <v>36</v>
      </c>
      <c r="G16" s="215" t="str">
        <f>$B$7</f>
        <v>SCORBE 2</v>
      </c>
      <c r="H16" s="182" t="str">
        <f>$B$5</f>
        <v>INGRANDES 3</v>
      </c>
      <c r="I16" s="194">
        <v>0</v>
      </c>
      <c r="J16" s="195">
        <f>36-I16</f>
        <v>36</v>
      </c>
      <c r="K16" s="106">
        <v>3</v>
      </c>
      <c r="L16" s="95" t="s">
        <v>82</v>
      </c>
      <c r="M16" s="84">
        <v>0</v>
      </c>
      <c r="N16" s="96">
        <v>0</v>
      </c>
      <c r="P16" s="54" t="s">
        <v>81</v>
      </c>
      <c r="Q16" s="65"/>
      <c r="R16" s="56">
        <f t="shared" si="0"/>
      </c>
      <c r="S16" s="57"/>
      <c r="T16" s="57"/>
      <c r="U16" s="58">
        <f t="shared" si="1"/>
        <v>0</v>
      </c>
    </row>
    <row r="17" spans="1:21" ht="27.75" customHeight="1" thickBot="1">
      <c r="A17" s="98"/>
      <c r="B17" s="98"/>
      <c r="C17" s="178" t="str">
        <f>$B$5</f>
        <v>INGRANDES 3</v>
      </c>
      <c r="D17" s="61" t="str">
        <f>$B$8</f>
        <v>MIREBEAU 4</v>
      </c>
      <c r="E17" s="194">
        <v>0</v>
      </c>
      <c r="F17" s="195">
        <f>36-E17</f>
        <v>36</v>
      </c>
      <c r="G17" s="107" t="str">
        <f>$B$11</f>
        <v>TARGE 2</v>
      </c>
      <c r="H17" s="64" t="str">
        <f>$B$3</f>
        <v>CISSE 1</v>
      </c>
      <c r="I17" s="194">
        <v>0</v>
      </c>
      <c r="J17" s="195">
        <f>36-I17</f>
        <v>36</v>
      </c>
      <c r="K17" s="106">
        <v>4</v>
      </c>
      <c r="L17" s="95" t="s">
        <v>83</v>
      </c>
      <c r="M17" s="84">
        <v>0</v>
      </c>
      <c r="N17" s="96">
        <v>0</v>
      </c>
      <c r="P17" s="99" t="s">
        <v>81</v>
      </c>
      <c r="Q17" s="55"/>
      <c r="R17" s="56">
        <f t="shared" si="0"/>
      </c>
      <c r="S17" s="57"/>
      <c r="T17" s="57"/>
      <c r="U17" s="58">
        <f t="shared" si="1"/>
        <v>0</v>
      </c>
    </row>
    <row r="18" spans="1:21" ht="27.75" customHeight="1" thickBot="1">
      <c r="A18" s="100" t="s">
        <v>84</v>
      </c>
      <c r="B18" s="101"/>
      <c r="C18" s="178" t="str">
        <f>$B$7</f>
        <v>SCORBE 2</v>
      </c>
      <c r="D18" s="61" t="str">
        <f>$B$6</f>
        <v>ANGLIERS 1</v>
      </c>
      <c r="E18" s="194">
        <v>0</v>
      </c>
      <c r="F18" s="195">
        <f>36-E18</f>
        <v>36</v>
      </c>
      <c r="G18" s="107" t="str">
        <f>$B$6</f>
        <v>ANGLIERS 1</v>
      </c>
      <c r="H18" s="64" t="str">
        <f>$B$8</f>
        <v>MIREBEAU 4</v>
      </c>
      <c r="I18" s="194">
        <v>0</v>
      </c>
      <c r="J18" s="195">
        <f>36-I18</f>
        <v>36</v>
      </c>
      <c r="K18" s="106">
        <v>5</v>
      </c>
      <c r="L18" s="95" t="s">
        <v>85</v>
      </c>
      <c r="M18" s="84">
        <v>0</v>
      </c>
      <c r="N18" s="96">
        <v>0</v>
      </c>
      <c r="P18" s="102" t="s">
        <v>81</v>
      </c>
      <c r="Q18" s="103"/>
      <c r="R18" s="56">
        <f t="shared" si="0"/>
      </c>
      <c r="S18" s="57"/>
      <c r="T18" s="57"/>
      <c r="U18" s="58">
        <f t="shared" si="1"/>
        <v>0</v>
      </c>
    </row>
    <row r="19" spans="1:21" ht="27.75" customHeight="1" thickBot="1">
      <c r="A19" s="101" t="s">
        <v>86</v>
      </c>
      <c r="B19" s="101"/>
      <c r="C19" s="178" t="str">
        <f>$B$12</f>
        <v>NOUAILLE 2</v>
      </c>
      <c r="D19" s="61" t="str">
        <f>$B$4</f>
        <v>CENON 2</v>
      </c>
      <c r="E19" s="194">
        <v>0</v>
      </c>
      <c r="F19" s="195">
        <f>36-E19</f>
        <v>36</v>
      </c>
      <c r="G19" s="107" t="str">
        <f>$B$4</f>
        <v>CENON 2</v>
      </c>
      <c r="H19" s="64" t="str">
        <f>$B$10</f>
        <v>ANTRAN 2</v>
      </c>
      <c r="I19" s="194">
        <v>0</v>
      </c>
      <c r="J19" s="195">
        <f>36-I19</f>
        <v>36</v>
      </c>
      <c r="K19" s="106">
        <v>6</v>
      </c>
      <c r="L19" s="95" t="s">
        <v>87</v>
      </c>
      <c r="M19" s="84">
        <v>0</v>
      </c>
      <c r="N19" s="96">
        <v>0</v>
      </c>
      <c r="P19" s="75" t="s">
        <v>81</v>
      </c>
      <c r="Q19" s="81"/>
      <c r="R19" s="56">
        <f t="shared" si="0"/>
      </c>
      <c r="S19" s="57"/>
      <c r="T19" s="57"/>
      <c r="U19" s="58">
        <f t="shared" si="1"/>
        <v>0</v>
      </c>
    </row>
    <row r="20" spans="1:21" ht="27.75" customHeight="1" thickBot="1">
      <c r="A20" s="101" t="s">
        <v>88</v>
      </c>
      <c r="B20" s="101"/>
      <c r="C20" s="179" t="str">
        <f>$B$3</f>
        <v>CISSE 1</v>
      </c>
      <c r="D20" s="180" t="str">
        <f>$B$9</f>
        <v>BUXEROLLES 4</v>
      </c>
      <c r="E20" s="194">
        <v>0</v>
      </c>
      <c r="F20" s="195">
        <f>36-E20</f>
        <v>36</v>
      </c>
      <c r="G20" s="214" t="str">
        <f>$B$12</f>
        <v>NOUAILLE 2</v>
      </c>
      <c r="H20" s="185" t="str">
        <f>$B$9</f>
        <v>BUXEROLLES 4</v>
      </c>
      <c r="I20" s="194">
        <v>0</v>
      </c>
      <c r="J20" s="195">
        <f>36-I20</f>
        <v>36</v>
      </c>
      <c r="K20" s="106">
        <v>7</v>
      </c>
      <c r="L20" s="95" t="s">
        <v>89</v>
      </c>
      <c r="M20" s="84">
        <v>0</v>
      </c>
      <c r="N20" s="96">
        <v>0</v>
      </c>
      <c r="P20" s="75" t="s">
        <v>81</v>
      </c>
      <c r="Q20" s="76"/>
      <c r="R20" s="56">
        <f t="shared" si="0"/>
      </c>
      <c r="S20" s="57"/>
      <c r="T20" s="57"/>
      <c r="U20" s="58">
        <f t="shared" si="1"/>
        <v>0</v>
      </c>
    </row>
    <row r="21" spans="1:21" ht="27.75" customHeight="1" thickBot="1">
      <c r="A21" s="98"/>
      <c r="B21" s="98"/>
      <c r="C21" s="261" t="s">
        <v>165</v>
      </c>
      <c r="D21" s="262"/>
      <c r="E21" s="262"/>
      <c r="F21" s="263"/>
      <c r="G21" s="224" t="s">
        <v>197</v>
      </c>
      <c r="H21" s="225"/>
      <c r="I21" s="225"/>
      <c r="J21" s="226"/>
      <c r="K21" s="106">
        <v>8</v>
      </c>
      <c r="L21" s="95" t="s">
        <v>90</v>
      </c>
      <c r="M21" s="84">
        <v>0</v>
      </c>
      <c r="N21" s="96">
        <v>0</v>
      </c>
      <c r="P21" s="75" t="s">
        <v>81</v>
      </c>
      <c r="Q21" s="81"/>
      <c r="R21" s="56">
        <f t="shared" si="0"/>
      </c>
      <c r="S21" s="84">
        <f>SUM(R13:R21)</f>
        <v>0</v>
      </c>
      <c r="T21" s="84">
        <f>SUM(U13:U21)</f>
        <v>0</v>
      </c>
      <c r="U21" s="58">
        <f t="shared" si="1"/>
        <v>0</v>
      </c>
    </row>
    <row r="22" spans="1:21" ht="27.75" customHeight="1" thickBot="1">
      <c r="A22" s="98"/>
      <c r="B22" s="98"/>
      <c r="C22" s="176" t="str">
        <f>$B$4</f>
        <v>CENON 2</v>
      </c>
      <c r="D22" s="177" t="str">
        <f>$B$7</f>
        <v>SCORBE 2</v>
      </c>
      <c r="E22" s="194">
        <v>0</v>
      </c>
      <c r="F22" s="195">
        <f>36-E22</f>
        <v>36</v>
      </c>
      <c r="G22" s="181" t="str">
        <f>$B$5</f>
        <v>INGRANDES 3</v>
      </c>
      <c r="H22" s="182" t="str">
        <f>$B$12</f>
        <v>NOUAILLE 2</v>
      </c>
      <c r="I22" s="194">
        <v>0</v>
      </c>
      <c r="J22" s="195">
        <f>36-I22</f>
        <v>36</v>
      </c>
      <c r="K22" s="106">
        <v>9</v>
      </c>
      <c r="L22" s="95" t="s">
        <v>91</v>
      </c>
      <c r="M22" s="84">
        <v>0</v>
      </c>
      <c r="N22" s="96">
        <v>0</v>
      </c>
      <c r="P22" s="75" t="s">
        <v>82</v>
      </c>
      <c r="Q22" s="76"/>
      <c r="R22" s="56">
        <f t="shared" si="0"/>
      </c>
      <c r="S22" s="57"/>
      <c r="T22" s="57"/>
      <c r="U22" s="58">
        <f t="shared" si="1"/>
        <v>0</v>
      </c>
    </row>
    <row r="23" spans="1:21" ht="27.75" customHeight="1" thickBot="1">
      <c r="A23" s="98"/>
      <c r="B23" s="98"/>
      <c r="C23" s="178" t="str">
        <f>$B$9</f>
        <v>BUXEROLLES 4</v>
      </c>
      <c r="D23" s="61" t="str">
        <f>$B$5</f>
        <v>INGRANDES 3</v>
      </c>
      <c r="E23" s="194">
        <v>0</v>
      </c>
      <c r="F23" s="195">
        <f>36-E23</f>
        <v>36</v>
      </c>
      <c r="G23" s="183" t="str">
        <f>$B$3</f>
        <v>CISSE 1</v>
      </c>
      <c r="H23" s="64" t="str">
        <f>$B$7</f>
        <v>SCORBE 2</v>
      </c>
      <c r="I23" s="194">
        <v>0</v>
      </c>
      <c r="J23" s="195">
        <f>36-I23</f>
        <v>36</v>
      </c>
      <c r="K23" s="108">
        <v>10</v>
      </c>
      <c r="L23" s="109" t="s">
        <v>92</v>
      </c>
      <c r="M23" s="110">
        <v>0</v>
      </c>
      <c r="N23" s="111">
        <v>0</v>
      </c>
      <c r="P23" s="88" t="s">
        <v>82</v>
      </c>
      <c r="Q23" s="112"/>
      <c r="R23" s="56">
        <f t="shared" si="0"/>
      </c>
      <c r="S23" s="57"/>
      <c r="T23" s="57"/>
      <c r="U23" s="58">
        <f t="shared" si="1"/>
        <v>0</v>
      </c>
    </row>
    <row r="24" spans="1:21" ht="27.75" customHeight="1" thickBot="1">
      <c r="A24" s="98"/>
      <c r="B24" s="98"/>
      <c r="C24" s="178" t="str">
        <f>$B$10</f>
        <v>ANTRAN 2</v>
      </c>
      <c r="D24" s="61" t="str">
        <f>$B$3</f>
        <v>CISSE 1</v>
      </c>
      <c r="E24" s="194">
        <v>0</v>
      </c>
      <c r="F24" s="195">
        <f>36-E24</f>
        <v>36</v>
      </c>
      <c r="G24" s="183" t="str">
        <f>$B$9</f>
        <v>BUXEROLLES 4</v>
      </c>
      <c r="H24" s="64" t="str">
        <f>$B$4</f>
        <v>CENON 2</v>
      </c>
      <c r="I24" s="194">
        <v>0</v>
      </c>
      <c r="J24" s="195">
        <f>36-I24</f>
        <v>36</v>
      </c>
      <c r="K24" s="79"/>
      <c r="L24" s="113"/>
      <c r="M24" s="114"/>
      <c r="N24" s="114"/>
      <c r="P24" s="99" t="s">
        <v>82</v>
      </c>
      <c r="Q24" s="65"/>
      <c r="R24" s="56">
        <f t="shared" si="0"/>
      </c>
      <c r="S24" s="57"/>
      <c r="T24" s="57"/>
      <c r="U24" s="58">
        <f t="shared" si="1"/>
        <v>0</v>
      </c>
    </row>
    <row r="25" spans="1:21" ht="27.75" customHeight="1" thickBot="1">
      <c r="A25" s="98"/>
      <c r="B25" s="98"/>
      <c r="C25" s="178" t="str">
        <f>$B$6</f>
        <v>ANGLIERS 1</v>
      </c>
      <c r="D25" s="61" t="str">
        <f>$B$11</f>
        <v>TARGE 2</v>
      </c>
      <c r="E25" s="194">
        <v>0</v>
      </c>
      <c r="F25" s="195">
        <f>36-E25</f>
        <v>36</v>
      </c>
      <c r="G25" s="183" t="str">
        <f>$B$11</f>
        <v>TARGE 2</v>
      </c>
      <c r="H25" s="64" t="str">
        <f>$B$8</f>
        <v>MIREBEAU 4</v>
      </c>
      <c r="I25" s="194">
        <v>0</v>
      </c>
      <c r="J25" s="195">
        <f>36-I25</f>
        <v>36</v>
      </c>
      <c r="K25" s="79"/>
      <c r="L25" s="113"/>
      <c r="M25" s="114"/>
      <c r="N25" s="114"/>
      <c r="P25" s="99" t="s">
        <v>82</v>
      </c>
      <c r="Q25" s="55"/>
      <c r="R25" s="56">
        <f t="shared" si="0"/>
      </c>
      <c r="S25" s="57"/>
      <c r="T25" s="57"/>
      <c r="U25" s="58">
        <f t="shared" si="1"/>
        <v>0</v>
      </c>
    </row>
    <row r="26" spans="1:21" ht="27.75" customHeight="1" thickBot="1">
      <c r="A26" s="98"/>
      <c r="B26" s="98"/>
      <c r="C26" s="179" t="str">
        <f>$B$8</f>
        <v>MIREBEAU 4</v>
      </c>
      <c r="D26" s="180" t="str">
        <f>$B$12</f>
        <v>NOUAILLE 2</v>
      </c>
      <c r="E26" s="194">
        <v>0</v>
      </c>
      <c r="F26" s="195">
        <f>36-E26</f>
        <v>36</v>
      </c>
      <c r="G26" s="184" t="str">
        <f>$B$10</f>
        <v>ANTRAN 2</v>
      </c>
      <c r="H26" s="185" t="str">
        <f>$B$6</f>
        <v>ANGLIERS 1</v>
      </c>
      <c r="I26" s="194">
        <v>0</v>
      </c>
      <c r="J26" s="195">
        <f>36-I26</f>
        <v>36</v>
      </c>
      <c r="K26" s="79"/>
      <c r="L26" s="116"/>
      <c r="M26" s="117"/>
      <c r="N26" s="117"/>
      <c r="P26" s="99" t="s">
        <v>82</v>
      </c>
      <c r="Q26" s="55"/>
      <c r="R26" s="56">
        <f t="shared" si="0"/>
      </c>
      <c r="S26" s="57"/>
      <c r="T26" s="57"/>
      <c r="U26" s="58">
        <f t="shared" si="1"/>
        <v>0</v>
      </c>
    </row>
    <row r="27" spans="7:21" ht="15.75">
      <c r="G27" s="118"/>
      <c r="H27" s="118"/>
      <c r="I27" s="119"/>
      <c r="J27" s="119"/>
      <c r="K27" s="120"/>
      <c r="L27" s="121"/>
      <c r="M27" s="122"/>
      <c r="N27" s="122"/>
      <c r="P27" s="99" t="s">
        <v>82</v>
      </c>
      <c r="Q27" s="65"/>
      <c r="R27" s="56">
        <f t="shared" si="0"/>
      </c>
      <c r="S27" s="57"/>
      <c r="T27" s="57"/>
      <c r="U27" s="58">
        <f t="shared" si="1"/>
        <v>0</v>
      </c>
    </row>
    <row r="28" spans="4:21" ht="15.75">
      <c r="D28" s="213"/>
      <c r="G28" s="118"/>
      <c r="H28" s="118"/>
      <c r="I28" s="119"/>
      <c r="J28" s="119"/>
      <c r="K28" s="120"/>
      <c r="L28" s="121"/>
      <c r="M28" s="122"/>
      <c r="N28" s="122"/>
      <c r="P28" s="102" t="s">
        <v>82</v>
      </c>
      <c r="Q28" s="72"/>
      <c r="R28" s="56">
        <f t="shared" si="0"/>
      </c>
      <c r="S28" s="57"/>
      <c r="T28" s="57"/>
      <c r="U28" s="58">
        <f t="shared" si="1"/>
        <v>0</v>
      </c>
    </row>
    <row r="31" spans="2:15" ht="23.25">
      <c r="B31" s="233" t="s">
        <v>160</v>
      </c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</row>
    <row r="32" spans="2:15" ht="23.25">
      <c r="B32" s="233" t="s">
        <v>136</v>
      </c>
      <c r="C32" s="233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</row>
  </sheetData>
  <sheetProtection/>
  <mergeCells count="14">
    <mergeCell ref="B31:O31"/>
    <mergeCell ref="B32:O32"/>
    <mergeCell ref="K12:N12"/>
    <mergeCell ref="K13:L13"/>
    <mergeCell ref="C15:F15"/>
    <mergeCell ref="G15:J15"/>
    <mergeCell ref="C21:F21"/>
    <mergeCell ref="G21:J21"/>
    <mergeCell ref="B1:N1"/>
    <mergeCell ref="C3:F3"/>
    <mergeCell ref="G3:J3"/>
    <mergeCell ref="K3:N3"/>
    <mergeCell ref="C9:F9"/>
    <mergeCell ref="G9:J9"/>
  </mergeCells>
  <conditionalFormatting sqref="C3:C26 D4:F8 D10:F14 D16:F20 D22:F26 G3:G28 H4:J8 H10:J14 H16:J20 H22:J28 K3:K28 L4:N11 L14:L25 M13:N25 O3:V28">
    <cfRule type="cellIs" priority="12" dxfId="0" operator="equal" stopIfTrue="1">
      <formula>"Exempt"</formula>
    </cfRule>
  </conditionalFormatting>
  <conditionalFormatting sqref="E4:F7">
    <cfRule type="cellIs" priority="11" dxfId="0" operator="equal" stopIfTrue="1">
      <formula>"Exempt"</formula>
    </cfRule>
  </conditionalFormatting>
  <conditionalFormatting sqref="E8:F8">
    <cfRule type="cellIs" priority="10" dxfId="0" operator="equal" stopIfTrue="1">
      <formula>"Exempt"</formula>
    </cfRule>
  </conditionalFormatting>
  <conditionalFormatting sqref="I4:J8">
    <cfRule type="cellIs" priority="9" dxfId="0" operator="equal" stopIfTrue="1">
      <formula>"Exempt"</formula>
    </cfRule>
  </conditionalFormatting>
  <conditionalFormatting sqref="M4:N8">
    <cfRule type="cellIs" priority="8" dxfId="0" operator="equal" stopIfTrue="1">
      <formula>"Exempt"</formula>
    </cfRule>
  </conditionalFormatting>
  <conditionalFormatting sqref="I10:J14">
    <cfRule type="cellIs" priority="7" dxfId="0" operator="equal" stopIfTrue="1">
      <formula>"Exempt"</formula>
    </cfRule>
  </conditionalFormatting>
  <conditionalFormatting sqref="I16:J20">
    <cfRule type="cellIs" priority="6" dxfId="0" operator="equal" stopIfTrue="1">
      <formula>"Exempt"</formula>
    </cfRule>
  </conditionalFormatting>
  <conditionalFormatting sqref="E10:F14">
    <cfRule type="cellIs" priority="5" dxfId="0" operator="equal" stopIfTrue="1">
      <formula>"Exempt"</formula>
    </cfRule>
  </conditionalFormatting>
  <conditionalFormatting sqref="E16:F20">
    <cfRule type="cellIs" priority="4" dxfId="0" operator="equal" stopIfTrue="1">
      <formula>"Exempt"</formula>
    </cfRule>
  </conditionalFormatting>
  <conditionalFormatting sqref="E22:F25">
    <cfRule type="cellIs" priority="3" dxfId="0" operator="equal" stopIfTrue="1">
      <formula>"Exempt"</formula>
    </cfRule>
  </conditionalFormatting>
  <conditionalFormatting sqref="E26:F26">
    <cfRule type="cellIs" priority="2" dxfId="0" operator="equal" stopIfTrue="1">
      <formula>"Exempt"</formula>
    </cfRule>
  </conditionalFormatting>
  <conditionalFormatting sqref="I22:J26">
    <cfRule type="cellIs" priority="1" dxfId="0" operator="equal" stopIfTrue="1">
      <formula>"Exempt"</formula>
    </cfRule>
  </conditionalFormatting>
  <printOptions horizontalCentered="1" verticalCentered="1"/>
  <pageMargins left="0.19652777777777777" right="0.15763888888888888" top="0.15763888888888888" bottom="0.27569444444444446" header="0.5118055555555555" footer="0.5118055555555555"/>
  <pageSetup fitToHeight="1" fitToWidth="1" horizontalDpi="600" verticalDpi="600" orientation="landscape" paperSize="9" scale="65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showGridLines="0" zoomScale="85" zoomScaleNormal="85" zoomScalePageLayoutView="0" workbookViewId="0" topLeftCell="A10">
      <selection activeCell="I22" sqref="I22:J26"/>
    </sheetView>
  </sheetViews>
  <sheetFormatPr defaultColWidth="38.8515625" defaultRowHeight="12.75"/>
  <cols>
    <col min="1" max="1" width="3.00390625" style="40" customWidth="1"/>
    <col min="2" max="2" width="26.7109375" style="40" customWidth="1"/>
    <col min="3" max="4" width="24.7109375" style="41" customWidth="1"/>
    <col min="5" max="6" width="5.7109375" style="42" customWidth="1"/>
    <col min="7" max="8" width="24.7109375" style="41" customWidth="1"/>
    <col min="9" max="10" width="5.7109375" style="42" customWidth="1"/>
    <col min="11" max="12" width="24.7109375" style="40" customWidth="1"/>
    <col min="13" max="14" width="5.7109375" style="42" customWidth="1"/>
    <col min="15" max="15" width="13.57421875" style="40" customWidth="1"/>
    <col min="16" max="16" width="0" style="43" hidden="1" customWidth="1"/>
    <col min="17" max="21" width="0" style="40" hidden="1" customWidth="1"/>
    <col min="22" max="254" width="39.28125" style="40" customWidth="1"/>
  </cols>
  <sheetData>
    <row r="1" spans="2:16" s="44" customFormat="1" ht="18">
      <c r="B1" s="241" t="s">
        <v>171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P1" s="45"/>
    </row>
    <row r="3" spans="1:21" ht="27.75" customHeight="1" thickBot="1">
      <c r="A3" s="46">
        <v>1</v>
      </c>
      <c r="B3" s="47" t="s">
        <v>61</v>
      </c>
      <c r="C3" s="264" t="s">
        <v>173</v>
      </c>
      <c r="D3" s="264"/>
      <c r="E3" s="264"/>
      <c r="F3" s="264"/>
      <c r="G3" s="265" t="s">
        <v>176</v>
      </c>
      <c r="H3" s="265"/>
      <c r="I3" s="265"/>
      <c r="J3" s="265"/>
      <c r="K3" s="265" t="s">
        <v>133</v>
      </c>
      <c r="L3" s="265"/>
      <c r="M3" s="265"/>
      <c r="N3" s="265"/>
      <c r="R3" s="48" t="s">
        <v>73</v>
      </c>
      <c r="S3" s="48" t="s">
        <v>74</v>
      </c>
      <c r="T3" s="40" t="s">
        <v>75</v>
      </c>
      <c r="U3" s="40" t="s">
        <v>76</v>
      </c>
    </row>
    <row r="4" spans="1:21" ht="27.75" customHeight="1" thickBot="1">
      <c r="A4" s="49">
        <v>2</v>
      </c>
      <c r="B4" s="50" t="s">
        <v>55</v>
      </c>
      <c r="C4" s="51" t="str">
        <f>$B$3</f>
        <v>SMARVES 1</v>
      </c>
      <c r="D4" s="51" t="str">
        <f>$B$4</f>
        <v>BONNES 2</v>
      </c>
      <c r="E4" s="194">
        <v>0</v>
      </c>
      <c r="F4" s="195">
        <f>36-E4</f>
        <v>36</v>
      </c>
      <c r="G4" s="51" t="str">
        <f>$B$11</f>
        <v>VOUILLE 4</v>
      </c>
      <c r="H4" s="51" t="str">
        <f>$B$5</f>
        <v>BUXEROLLES 2</v>
      </c>
      <c r="I4" s="194">
        <v>0</v>
      </c>
      <c r="J4" s="195">
        <f>36-I4</f>
        <v>36</v>
      </c>
      <c r="K4" s="53" t="str">
        <f>$B$7</f>
        <v>BIGNOUX 1</v>
      </c>
      <c r="L4" s="53" t="str">
        <f>$B$11</f>
        <v>VOUILLE 4</v>
      </c>
      <c r="M4" s="194">
        <v>0</v>
      </c>
      <c r="N4" s="195">
        <f>36-M4</f>
        <v>36</v>
      </c>
      <c r="P4" s="54" t="s">
        <v>77</v>
      </c>
      <c r="Q4" s="55"/>
      <c r="R4" s="56">
        <f aca="true" t="shared" si="0" ref="R4:R31">IF(Q4="","",IF(Q4="F",0,IF(Q4=18,2,IF(Q4&gt;18,3,1))))</f>
      </c>
      <c r="S4" s="57"/>
      <c r="T4" s="57"/>
      <c r="U4" s="58">
        <f aca="true" t="shared" si="1" ref="U4:U31">IF(Q4="G",19,Q4)</f>
        <v>0</v>
      </c>
    </row>
    <row r="5" spans="1:21" ht="27.75" customHeight="1" thickBot="1">
      <c r="A5" s="49">
        <v>3</v>
      </c>
      <c r="B5" s="59" t="s">
        <v>59</v>
      </c>
      <c r="C5" s="60" t="str">
        <f>$B$5</f>
        <v>BUXEROLLES 2</v>
      </c>
      <c r="D5" s="61" t="str">
        <f>$B$6</f>
        <v>ROHES PREMARIE 2</v>
      </c>
      <c r="E5" s="194">
        <v>0</v>
      </c>
      <c r="F5" s="195">
        <f>36-E5</f>
        <v>36</v>
      </c>
      <c r="G5" s="62" t="str">
        <f>$B$12</f>
        <v>MIREBEAU 5</v>
      </c>
      <c r="H5" s="61" t="str">
        <f>$B$10</f>
        <v>LUSSAC 1</v>
      </c>
      <c r="I5" s="194">
        <v>0</v>
      </c>
      <c r="J5" s="195">
        <f>36-I5</f>
        <v>36</v>
      </c>
      <c r="K5" s="63" t="str">
        <f>$B$8</f>
        <v>ST. SAVIN 2</v>
      </c>
      <c r="L5" s="64" t="str">
        <f>$B$10</f>
        <v>LUSSAC 1</v>
      </c>
      <c r="M5" s="194">
        <v>0</v>
      </c>
      <c r="N5" s="195">
        <f>36-M5</f>
        <v>36</v>
      </c>
      <c r="P5" s="54" t="s">
        <v>77</v>
      </c>
      <c r="Q5" s="65"/>
      <c r="R5" s="56">
        <f t="shared" si="0"/>
      </c>
      <c r="S5" s="57"/>
      <c r="T5" s="57"/>
      <c r="U5" s="58">
        <f t="shared" si="1"/>
        <v>0</v>
      </c>
    </row>
    <row r="6" spans="1:21" ht="27.75" customHeight="1" thickBot="1">
      <c r="A6" s="49">
        <v>4</v>
      </c>
      <c r="B6" s="59" t="s">
        <v>172</v>
      </c>
      <c r="C6" s="60" t="str">
        <f>$B$7</f>
        <v>BIGNOUX 1</v>
      </c>
      <c r="D6" s="61" t="str">
        <f>$B$8</f>
        <v>ST. SAVIN 2</v>
      </c>
      <c r="E6" s="194">
        <v>0</v>
      </c>
      <c r="F6" s="195">
        <f>36-E6</f>
        <v>36</v>
      </c>
      <c r="G6" s="62" t="str">
        <f>$B$3</f>
        <v>SMARVES 1</v>
      </c>
      <c r="H6" s="61" t="str">
        <f>$B$8</f>
        <v>ST. SAVIN 2</v>
      </c>
      <c r="I6" s="194">
        <v>0</v>
      </c>
      <c r="J6" s="195">
        <f>36-I6</f>
        <v>36</v>
      </c>
      <c r="K6" s="63" t="str">
        <f>$B$4</f>
        <v>BONNES 2</v>
      </c>
      <c r="L6" s="64" t="str">
        <f>$B$5</f>
        <v>BUXEROLLES 2</v>
      </c>
      <c r="M6" s="194">
        <v>0</v>
      </c>
      <c r="N6" s="195">
        <f>36-M6</f>
        <v>36</v>
      </c>
      <c r="P6" s="54" t="s">
        <v>77</v>
      </c>
      <c r="Q6" s="55"/>
      <c r="R6" s="56">
        <f t="shared" si="0"/>
      </c>
      <c r="S6" s="57"/>
      <c r="T6" s="57"/>
      <c r="U6" s="58">
        <f t="shared" si="1"/>
        <v>0</v>
      </c>
    </row>
    <row r="7" spans="1:21" ht="27.75" customHeight="1" thickBot="1">
      <c r="A7" s="49">
        <v>5</v>
      </c>
      <c r="B7" s="59" t="s">
        <v>48</v>
      </c>
      <c r="C7" s="60" t="str">
        <f>$B$9</f>
        <v>LA TRIMOUILLE 1</v>
      </c>
      <c r="D7" s="61" t="str">
        <f>$B$10</f>
        <v>LUSSAC 1</v>
      </c>
      <c r="E7" s="194">
        <v>0</v>
      </c>
      <c r="F7" s="195">
        <f>36-E7</f>
        <v>36</v>
      </c>
      <c r="G7" s="62" t="str">
        <f>$B$4</f>
        <v>BONNES 2</v>
      </c>
      <c r="H7" s="61" t="str">
        <f>$B$6</f>
        <v>ROHES PREMARIE 2</v>
      </c>
      <c r="I7" s="194">
        <v>0</v>
      </c>
      <c r="J7" s="195">
        <f>36-I7</f>
        <v>36</v>
      </c>
      <c r="K7" s="63" t="str">
        <f>$B$12</f>
        <v>MIREBEAU 5</v>
      </c>
      <c r="L7" s="64" t="str">
        <f>$B$3</f>
        <v>SMARVES 1</v>
      </c>
      <c r="M7" s="194">
        <v>0</v>
      </c>
      <c r="N7" s="195">
        <f>36-M7</f>
        <v>36</v>
      </c>
      <c r="P7" s="54" t="s">
        <v>77</v>
      </c>
      <c r="Q7" s="65"/>
      <c r="R7" s="56">
        <f t="shared" si="0"/>
      </c>
      <c r="S7" s="57"/>
      <c r="T7" s="57"/>
      <c r="U7" s="58">
        <f t="shared" si="1"/>
        <v>0</v>
      </c>
    </row>
    <row r="8" spans="1:21" ht="27.75" customHeight="1" thickBot="1">
      <c r="A8" s="49">
        <v>6</v>
      </c>
      <c r="B8" s="59" t="s">
        <v>58</v>
      </c>
      <c r="C8" s="66" t="str">
        <f>$B$11</f>
        <v>VOUILLE 4</v>
      </c>
      <c r="D8" s="67" t="str">
        <f>$B$12</f>
        <v>MIREBEAU 5</v>
      </c>
      <c r="E8" s="194">
        <v>0</v>
      </c>
      <c r="F8" s="195">
        <f>36-E8</f>
        <v>36</v>
      </c>
      <c r="G8" s="68" t="str">
        <f>$B$7</f>
        <v>BIGNOUX 1</v>
      </c>
      <c r="H8" s="67" t="str">
        <f>$B$9</f>
        <v>LA TRIMOUILLE 1</v>
      </c>
      <c r="I8" s="194">
        <v>0</v>
      </c>
      <c r="J8" s="195">
        <f>36-I8</f>
        <v>36</v>
      </c>
      <c r="K8" s="69" t="str">
        <f>$B$6</f>
        <v>ROHES PREMARIE 2</v>
      </c>
      <c r="L8" s="70" t="str">
        <f>$B$9</f>
        <v>LA TRIMOUILLE 1</v>
      </c>
      <c r="M8" s="194">
        <v>0</v>
      </c>
      <c r="N8" s="195">
        <f>36-M8</f>
        <v>36</v>
      </c>
      <c r="P8" s="71" t="s">
        <v>77</v>
      </c>
      <c r="Q8" s="72"/>
      <c r="R8" s="56">
        <f t="shared" si="0"/>
      </c>
      <c r="S8" s="57"/>
      <c r="T8" s="57"/>
      <c r="U8" s="58">
        <f t="shared" si="1"/>
        <v>0</v>
      </c>
    </row>
    <row r="9" spans="1:21" ht="27.75" customHeight="1" thickBot="1">
      <c r="A9" s="49">
        <v>7</v>
      </c>
      <c r="B9" s="59" t="s">
        <v>57</v>
      </c>
      <c r="C9" s="264" t="s">
        <v>174</v>
      </c>
      <c r="D9" s="264"/>
      <c r="E9" s="264"/>
      <c r="F9" s="264"/>
      <c r="G9" s="265" t="s">
        <v>177</v>
      </c>
      <c r="H9" s="265"/>
      <c r="I9" s="265"/>
      <c r="J9" s="265"/>
      <c r="K9" s="73"/>
      <c r="L9" s="73"/>
      <c r="M9" s="74"/>
      <c r="N9" s="74"/>
      <c r="P9" s="75" t="s">
        <v>77</v>
      </c>
      <c r="Q9" s="76"/>
      <c r="R9" s="56">
        <f t="shared" si="0"/>
      </c>
      <c r="S9" s="57"/>
      <c r="T9" s="57"/>
      <c r="U9" s="58">
        <f t="shared" si="1"/>
        <v>0</v>
      </c>
    </row>
    <row r="10" spans="1:21" ht="27.75" customHeight="1" thickBot="1">
      <c r="A10" s="49">
        <v>8</v>
      </c>
      <c r="B10" s="59" t="s">
        <v>38</v>
      </c>
      <c r="C10" s="77" t="str">
        <f>$B$4</f>
        <v>BONNES 2</v>
      </c>
      <c r="D10" s="51" t="str">
        <f>$B$11</f>
        <v>VOUILLE 4</v>
      </c>
      <c r="E10" s="194">
        <v>0</v>
      </c>
      <c r="F10" s="195">
        <f>36-E10</f>
        <v>36</v>
      </c>
      <c r="G10" s="78" t="str">
        <f>$B$9</f>
        <v>LA TRIMOUILLE 1</v>
      </c>
      <c r="H10" s="51" t="str">
        <f>$B$11</f>
        <v>VOUILLE 4</v>
      </c>
      <c r="I10" s="194">
        <v>0</v>
      </c>
      <c r="J10" s="195">
        <f>36-I10</f>
        <v>36</v>
      </c>
      <c r="K10" s="79"/>
      <c r="L10" s="73"/>
      <c r="M10" s="80"/>
      <c r="N10" s="80"/>
      <c r="P10" s="75" t="s">
        <v>77</v>
      </c>
      <c r="Q10" s="76"/>
      <c r="R10" s="56">
        <f t="shared" si="0"/>
      </c>
      <c r="S10" s="57"/>
      <c r="T10" s="57"/>
      <c r="U10" s="58">
        <f t="shared" si="1"/>
        <v>0</v>
      </c>
    </row>
    <row r="11" spans="1:21" ht="27.75" customHeight="1" thickBot="1">
      <c r="A11" s="49">
        <v>9</v>
      </c>
      <c r="B11" s="59" t="s">
        <v>72</v>
      </c>
      <c r="C11" s="60" t="str">
        <f>$B$10</f>
        <v>LUSSAC 1</v>
      </c>
      <c r="D11" s="61" t="str">
        <f>$B$5</f>
        <v>BUXEROLLES 2</v>
      </c>
      <c r="E11" s="194">
        <v>0</v>
      </c>
      <c r="F11" s="195">
        <f>36-E11</f>
        <v>36</v>
      </c>
      <c r="G11" s="62" t="str">
        <f>$B$10</f>
        <v>LUSSAC 1</v>
      </c>
      <c r="H11" s="61" t="str">
        <f>$B$7</f>
        <v>BIGNOUX 1</v>
      </c>
      <c r="I11" s="194">
        <v>0</v>
      </c>
      <c r="J11" s="195">
        <f>36-I11</f>
        <v>36</v>
      </c>
      <c r="K11" s="79"/>
      <c r="L11" s="73"/>
      <c r="M11" s="80"/>
      <c r="N11" s="80"/>
      <c r="P11" s="75" t="s">
        <v>77</v>
      </c>
      <c r="Q11" s="81"/>
      <c r="R11" s="56">
        <f t="shared" si="0"/>
      </c>
      <c r="S11" s="57"/>
      <c r="T11" s="57"/>
      <c r="U11" s="58">
        <f t="shared" si="1"/>
        <v>0</v>
      </c>
    </row>
    <row r="12" spans="1:21" ht="27.75" customHeight="1" thickBot="1">
      <c r="A12" s="82">
        <v>10</v>
      </c>
      <c r="B12" s="83" t="s">
        <v>62</v>
      </c>
      <c r="C12" s="60" t="str">
        <f>$B$8</f>
        <v>ST. SAVIN 2</v>
      </c>
      <c r="D12" s="61" t="str">
        <f>$B$9</f>
        <v>LA TRIMOUILLE 1</v>
      </c>
      <c r="E12" s="194">
        <v>0</v>
      </c>
      <c r="F12" s="195">
        <f>36-E12</f>
        <v>36</v>
      </c>
      <c r="G12" s="62" t="str">
        <f>$B$8</f>
        <v>ST. SAVIN 2</v>
      </c>
      <c r="H12" s="61" t="str">
        <f>$B$4</f>
        <v>BONNES 2</v>
      </c>
      <c r="I12" s="194">
        <v>0</v>
      </c>
      <c r="J12" s="195">
        <f>36-I12</f>
        <v>36</v>
      </c>
      <c r="K12" s="236" t="s">
        <v>78</v>
      </c>
      <c r="L12" s="236"/>
      <c r="M12" s="236"/>
      <c r="N12" s="236"/>
      <c r="P12" s="75" t="s">
        <v>77</v>
      </c>
      <c r="Q12" s="76"/>
      <c r="R12" s="56">
        <f t="shared" si="0"/>
      </c>
      <c r="S12" s="84">
        <f>SUM(R4:R12)</f>
        <v>0</v>
      </c>
      <c r="T12" s="84">
        <f>SUM(U4:U12)</f>
        <v>0</v>
      </c>
      <c r="U12" s="58">
        <f t="shared" si="1"/>
        <v>0</v>
      </c>
    </row>
    <row r="13" spans="1:21" ht="27.75" customHeight="1" thickBot="1">
      <c r="A13" s="85"/>
      <c r="B13" s="85"/>
      <c r="C13" s="62" t="str">
        <f>$B$6</f>
        <v>ROHES PREMARIE 2</v>
      </c>
      <c r="D13" s="61" t="str">
        <f>$B$3</f>
        <v>SMARVES 1</v>
      </c>
      <c r="E13" s="194">
        <v>0</v>
      </c>
      <c r="F13" s="195">
        <f>36-E13</f>
        <v>36</v>
      </c>
      <c r="G13" s="62" t="str">
        <f>$B$5</f>
        <v>BUXEROLLES 2</v>
      </c>
      <c r="H13" s="61" t="str">
        <f>$B$3</f>
        <v>SMARVES 1</v>
      </c>
      <c r="I13" s="194">
        <v>0</v>
      </c>
      <c r="J13" s="195">
        <f>36-I13</f>
        <v>36</v>
      </c>
      <c r="K13" s="238"/>
      <c r="L13" s="238"/>
      <c r="M13" s="86" t="s">
        <v>79</v>
      </c>
      <c r="N13" s="87" t="s">
        <v>80</v>
      </c>
      <c r="P13" s="88" t="s">
        <v>81</v>
      </c>
      <c r="Q13" s="89"/>
      <c r="R13" s="56">
        <f t="shared" si="0"/>
      </c>
      <c r="S13" s="57"/>
      <c r="T13" s="57"/>
      <c r="U13" s="58">
        <f t="shared" si="1"/>
        <v>0</v>
      </c>
    </row>
    <row r="14" spans="1:21" ht="27.75" customHeight="1" thickBot="1">
      <c r="A14" s="85"/>
      <c r="B14" s="85"/>
      <c r="C14" s="167" t="str">
        <f>$B$12</f>
        <v>MIREBEAU 5</v>
      </c>
      <c r="D14" s="168" t="str">
        <f>$B$7</f>
        <v>BIGNOUX 1</v>
      </c>
      <c r="E14" s="194">
        <v>0</v>
      </c>
      <c r="F14" s="195">
        <f>36-E14</f>
        <v>36</v>
      </c>
      <c r="G14" s="68" t="str">
        <f>$B$6</f>
        <v>ROHES PREMARIE 2</v>
      </c>
      <c r="H14" s="67" t="str">
        <f>$B$12</f>
        <v>MIREBEAU 5</v>
      </c>
      <c r="I14" s="194">
        <v>0</v>
      </c>
      <c r="J14" s="195">
        <f>36-I14</f>
        <v>36</v>
      </c>
      <c r="K14" s="90">
        <v>1</v>
      </c>
      <c r="L14" s="91" t="s">
        <v>77</v>
      </c>
      <c r="M14" s="92">
        <v>0</v>
      </c>
      <c r="N14" s="93">
        <v>0</v>
      </c>
      <c r="P14" s="54" t="s">
        <v>81</v>
      </c>
      <c r="Q14" s="55"/>
      <c r="R14" s="56">
        <f t="shared" si="0"/>
      </c>
      <c r="S14" s="57"/>
      <c r="T14" s="57"/>
      <c r="U14" s="58">
        <f t="shared" si="1"/>
        <v>0</v>
      </c>
    </row>
    <row r="15" spans="1:21" ht="27.75" customHeight="1" thickBot="1">
      <c r="A15" s="85"/>
      <c r="B15" s="85"/>
      <c r="C15" s="266" t="s">
        <v>179</v>
      </c>
      <c r="D15" s="267"/>
      <c r="E15" s="267"/>
      <c r="F15" s="268"/>
      <c r="G15" s="269" t="s">
        <v>131</v>
      </c>
      <c r="H15" s="265"/>
      <c r="I15" s="265"/>
      <c r="J15" s="265"/>
      <c r="K15" s="94">
        <v>2</v>
      </c>
      <c r="L15" s="95" t="s">
        <v>81</v>
      </c>
      <c r="M15" s="84">
        <v>0</v>
      </c>
      <c r="N15" s="96">
        <v>0</v>
      </c>
      <c r="P15" s="54" t="s">
        <v>81</v>
      </c>
      <c r="Q15" s="55"/>
      <c r="R15" s="56">
        <f t="shared" si="0"/>
      </c>
      <c r="S15" s="57"/>
      <c r="T15" s="57"/>
      <c r="U15" s="58">
        <f t="shared" si="1"/>
        <v>0</v>
      </c>
    </row>
    <row r="16" spans="1:21" ht="27.75" customHeight="1" thickBot="1">
      <c r="A16" s="85"/>
      <c r="B16" s="85"/>
      <c r="C16" s="176" t="str">
        <f>$B$11</f>
        <v>VOUILLE 4</v>
      </c>
      <c r="D16" s="177" t="str">
        <f>$B$10</f>
        <v>LUSSAC 1</v>
      </c>
      <c r="E16" s="194">
        <v>0</v>
      </c>
      <c r="F16" s="195">
        <f>36-E16</f>
        <v>36</v>
      </c>
      <c r="G16" s="173" t="str">
        <f>$B$7</f>
        <v>BIGNOUX 1</v>
      </c>
      <c r="H16" s="53" t="str">
        <f>$B$5</f>
        <v>BUXEROLLES 2</v>
      </c>
      <c r="I16" s="194">
        <v>0</v>
      </c>
      <c r="J16" s="195">
        <f>36-I16</f>
        <v>36</v>
      </c>
      <c r="K16" s="94">
        <v>3</v>
      </c>
      <c r="L16" s="95" t="s">
        <v>82</v>
      </c>
      <c r="M16" s="84">
        <v>0</v>
      </c>
      <c r="N16" s="96">
        <v>0</v>
      </c>
      <c r="P16" s="54" t="s">
        <v>81</v>
      </c>
      <c r="Q16" s="65"/>
      <c r="R16" s="56">
        <f t="shared" si="0"/>
      </c>
      <c r="S16" s="57"/>
      <c r="T16" s="57"/>
      <c r="U16" s="58">
        <f t="shared" si="1"/>
        <v>0</v>
      </c>
    </row>
    <row r="17" spans="1:21" ht="27.75" customHeight="1" thickBot="1">
      <c r="A17" s="98"/>
      <c r="B17" s="98"/>
      <c r="C17" s="178" t="str">
        <f>$B$5</f>
        <v>BUXEROLLES 2</v>
      </c>
      <c r="D17" s="61" t="str">
        <f>$B$8</f>
        <v>ST. SAVIN 2</v>
      </c>
      <c r="E17" s="194">
        <v>0</v>
      </c>
      <c r="F17" s="195">
        <f>36-E17</f>
        <v>36</v>
      </c>
      <c r="G17" s="107" t="str">
        <f>$B$11</f>
        <v>VOUILLE 4</v>
      </c>
      <c r="H17" s="64" t="str">
        <f>$B$3</f>
        <v>SMARVES 1</v>
      </c>
      <c r="I17" s="194">
        <v>0</v>
      </c>
      <c r="J17" s="195">
        <f>36-I17</f>
        <v>36</v>
      </c>
      <c r="K17" s="94">
        <v>4</v>
      </c>
      <c r="L17" s="95" t="s">
        <v>83</v>
      </c>
      <c r="M17" s="84">
        <v>0</v>
      </c>
      <c r="N17" s="96">
        <v>0</v>
      </c>
      <c r="P17" s="99" t="s">
        <v>81</v>
      </c>
      <c r="Q17" s="55"/>
      <c r="R17" s="56">
        <f t="shared" si="0"/>
      </c>
      <c r="S17" s="57"/>
      <c r="T17" s="57"/>
      <c r="U17" s="58">
        <f t="shared" si="1"/>
        <v>0</v>
      </c>
    </row>
    <row r="18" spans="1:21" ht="27.75" customHeight="1" thickBot="1">
      <c r="A18" s="100" t="s">
        <v>84</v>
      </c>
      <c r="B18" s="101"/>
      <c r="C18" s="178" t="str">
        <f>$B$7</f>
        <v>BIGNOUX 1</v>
      </c>
      <c r="D18" s="61" t="str">
        <f>$B$6</f>
        <v>ROHES PREMARIE 2</v>
      </c>
      <c r="E18" s="194">
        <v>0</v>
      </c>
      <c r="F18" s="195">
        <f>36-E18</f>
        <v>36</v>
      </c>
      <c r="G18" s="107" t="str">
        <f>$B$6</f>
        <v>ROHES PREMARIE 2</v>
      </c>
      <c r="H18" s="64" t="str">
        <f>$B$8</f>
        <v>ST. SAVIN 2</v>
      </c>
      <c r="I18" s="194">
        <v>0</v>
      </c>
      <c r="J18" s="195">
        <f>36-I18</f>
        <v>36</v>
      </c>
      <c r="K18" s="94">
        <v>5</v>
      </c>
      <c r="L18" s="95" t="s">
        <v>85</v>
      </c>
      <c r="M18" s="84">
        <v>0</v>
      </c>
      <c r="N18" s="96">
        <v>0</v>
      </c>
      <c r="P18" s="102" t="s">
        <v>81</v>
      </c>
      <c r="Q18" s="103"/>
      <c r="R18" s="56">
        <f t="shared" si="0"/>
      </c>
      <c r="S18" s="57"/>
      <c r="T18" s="57"/>
      <c r="U18" s="58">
        <f t="shared" si="1"/>
        <v>0</v>
      </c>
    </row>
    <row r="19" spans="1:21" ht="27.75" customHeight="1" thickBot="1">
      <c r="A19" s="101" t="s">
        <v>86</v>
      </c>
      <c r="B19" s="101"/>
      <c r="C19" s="178" t="str">
        <f>$B$12</f>
        <v>MIREBEAU 5</v>
      </c>
      <c r="D19" s="61" t="str">
        <f>$B$4</f>
        <v>BONNES 2</v>
      </c>
      <c r="E19" s="194">
        <v>0</v>
      </c>
      <c r="F19" s="195">
        <f>36-E19</f>
        <v>36</v>
      </c>
      <c r="G19" s="107" t="str">
        <f>$B$4</f>
        <v>BONNES 2</v>
      </c>
      <c r="H19" s="64" t="str">
        <f>$B$10</f>
        <v>LUSSAC 1</v>
      </c>
      <c r="I19" s="194">
        <v>0</v>
      </c>
      <c r="J19" s="195">
        <f>36-I19</f>
        <v>36</v>
      </c>
      <c r="K19" s="94">
        <v>6</v>
      </c>
      <c r="L19" s="95" t="s">
        <v>87</v>
      </c>
      <c r="M19" s="84">
        <v>0</v>
      </c>
      <c r="N19" s="96">
        <v>0</v>
      </c>
      <c r="P19" s="75" t="s">
        <v>81</v>
      </c>
      <c r="Q19" s="81"/>
      <c r="R19" s="56">
        <f t="shared" si="0"/>
      </c>
      <c r="S19" s="57"/>
      <c r="T19" s="57"/>
      <c r="U19" s="58">
        <f t="shared" si="1"/>
        <v>0</v>
      </c>
    </row>
    <row r="20" spans="1:21" ht="27.75" customHeight="1" thickBot="1">
      <c r="A20" s="101" t="s">
        <v>88</v>
      </c>
      <c r="B20" s="101"/>
      <c r="C20" s="179" t="str">
        <f>$B$3</f>
        <v>SMARVES 1</v>
      </c>
      <c r="D20" s="180" t="str">
        <f>$B$9</f>
        <v>LA TRIMOUILLE 1</v>
      </c>
      <c r="E20" s="194">
        <v>0</v>
      </c>
      <c r="F20" s="195">
        <f>36-E20</f>
        <v>36</v>
      </c>
      <c r="G20" s="115" t="str">
        <f>$B$12</f>
        <v>MIREBEAU 5</v>
      </c>
      <c r="H20" s="70" t="str">
        <f>$B$9</f>
        <v>LA TRIMOUILLE 1</v>
      </c>
      <c r="I20" s="194">
        <v>0</v>
      </c>
      <c r="J20" s="195">
        <f>36-I20</f>
        <v>36</v>
      </c>
      <c r="K20" s="94">
        <v>7</v>
      </c>
      <c r="L20" s="95" t="s">
        <v>89</v>
      </c>
      <c r="M20" s="84">
        <v>0</v>
      </c>
      <c r="N20" s="96">
        <v>0</v>
      </c>
      <c r="P20" s="75" t="s">
        <v>81</v>
      </c>
      <c r="Q20" s="76"/>
      <c r="R20" s="56">
        <f t="shared" si="0"/>
      </c>
      <c r="S20" s="57"/>
      <c r="T20" s="57"/>
      <c r="U20" s="58">
        <f t="shared" si="1"/>
        <v>0</v>
      </c>
    </row>
    <row r="21" spans="1:21" ht="27.75" customHeight="1" thickBot="1">
      <c r="A21" s="98"/>
      <c r="B21" s="98"/>
      <c r="C21" s="266" t="s">
        <v>165</v>
      </c>
      <c r="D21" s="267"/>
      <c r="E21" s="267"/>
      <c r="F21" s="268"/>
      <c r="G21" s="270" t="s">
        <v>178</v>
      </c>
      <c r="H21" s="271"/>
      <c r="I21" s="271"/>
      <c r="J21" s="271"/>
      <c r="K21" s="94">
        <v>8</v>
      </c>
      <c r="L21" s="95" t="s">
        <v>90</v>
      </c>
      <c r="M21" s="84">
        <v>0</v>
      </c>
      <c r="N21" s="96">
        <v>0</v>
      </c>
      <c r="P21" s="75" t="s">
        <v>81</v>
      </c>
      <c r="Q21" s="81"/>
      <c r="R21" s="56">
        <f t="shared" si="0"/>
      </c>
      <c r="S21" s="84">
        <f>SUM(R13:R21)</f>
        <v>0</v>
      </c>
      <c r="T21" s="84">
        <f>SUM(U13:U21)</f>
        <v>0</v>
      </c>
      <c r="U21" s="58">
        <f t="shared" si="1"/>
        <v>0</v>
      </c>
    </row>
    <row r="22" spans="1:21" ht="27.75" customHeight="1" thickBot="1">
      <c r="A22" s="98"/>
      <c r="B22" s="98"/>
      <c r="C22" s="176" t="str">
        <f>$B$4</f>
        <v>BONNES 2</v>
      </c>
      <c r="D22" s="177" t="str">
        <f>$B$7</f>
        <v>BIGNOUX 1</v>
      </c>
      <c r="E22" s="194">
        <v>0</v>
      </c>
      <c r="F22" s="195">
        <f>36-E22</f>
        <v>36</v>
      </c>
      <c r="G22" s="104" t="str">
        <f>$B$5</f>
        <v>BUXEROLLES 2</v>
      </c>
      <c r="H22" s="105" t="str">
        <f>$B$12</f>
        <v>MIREBEAU 5</v>
      </c>
      <c r="I22" s="194">
        <v>0</v>
      </c>
      <c r="J22" s="195">
        <f>36-I22</f>
        <v>36</v>
      </c>
      <c r="K22" s="106">
        <v>9</v>
      </c>
      <c r="L22" s="95" t="s">
        <v>91</v>
      </c>
      <c r="M22" s="84">
        <v>0</v>
      </c>
      <c r="N22" s="96">
        <v>0</v>
      </c>
      <c r="P22" s="75" t="s">
        <v>82</v>
      </c>
      <c r="Q22" s="76"/>
      <c r="R22" s="56">
        <f t="shared" si="0"/>
      </c>
      <c r="S22" s="57"/>
      <c r="T22" s="57"/>
      <c r="U22" s="58">
        <f t="shared" si="1"/>
        <v>0</v>
      </c>
    </row>
    <row r="23" spans="1:21" ht="27.75" customHeight="1" thickBot="1">
      <c r="A23" s="98"/>
      <c r="B23" s="98"/>
      <c r="C23" s="178" t="str">
        <f>$B$9</f>
        <v>LA TRIMOUILLE 1</v>
      </c>
      <c r="D23" s="61" t="str">
        <f>$B$5</f>
        <v>BUXEROLLES 2</v>
      </c>
      <c r="E23" s="194">
        <v>0</v>
      </c>
      <c r="F23" s="195">
        <f>36-E23</f>
        <v>36</v>
      </c>
      <c r="G23" s="107" t="str">
        <f>$B$3</f>
        <v>SMARVES 1</v>
      </c>
      <c r="H23" s="64" t="str">
        <f>$B$7</f>
        <v>BIGNOUX 1</v>
      </c>
      <c r="I23" s="194">
        <v>0</v>
      </c>
      <c r="J23" s="195">
        <f>36-I23</f>
        <v>36</v>
      </c>
      <c r="K23" s="108">
        <v>10</v>
      </c>
      <c r="L23" s="109" t="s">
        <v>92</v>
      </c>
      <c r="M23" s="110">
        <v>0</v>
      </c>
      <c r="N23" s="111">
        <v>0</v>
      </c>
      <c r="P23" s="88" t="s">
        <v>82</v>
      </c>
      <c r="Q23" s="112"/>
      <c r="R23" s="56">
        <f t="shared" si="0"/>
      </c>
      <c r="S23" s="57"/>
      <c r="T23" s="57"/>
      <c r="U23" s="58">
        <f t="shared" si="1"/>
        <v>0</v>
      </c>
    </row>
    <row r="24" spans="1:21" ht="27.75" customHeight="1" thickBot="1">
      <c r="A24" s="98"/>
      <c r="B24" s="98"/>
      <c r="C24" s="178" t="str">
        <f>$B$10</f>
        <v>LUSSAC 1</v>
      </c>
      <c r="D24" s="61" t="str">
        <f>$B$3</f>
        <v>SMARVES 1</v>
      </c>
      <c r="E24" s="194">
        <v>0</v>
      </c>
      <c r="F24" s="195">
        <f>36-E24</f>
        <v>36</v>
      </c>
      <c r="G24" s="107" t="str">
        <f>$B$9</f>
        <v>LA TRIMOUILLE 1</v>
      </c>
      <c r="H24" s="64" t="str">
        <f>$B$4</f>
        <v>BONNES 2</v>
      </c>
      <c r="I24" s="194">
        <v>0</v>
      </c>
      <c r="J24" s="195">
        <f>36-I24</f>
        <v>36</v>
      </c>
      <c r="K24" s="79"/>
      <c r="L24" s="113"/>
      <c r="M24" s="114"/>
      <c r="N24" s="114"/>
      <c r="P24" s="99" t="s">
        <v>82</v>
      </c>
      <c r="Q24" s="65"/>
      <c r="R24" s="56">
        <f t="shared" si="0"/>
      </c>
      <c r="S24" s="57"/>
      <c r="T24" s="57"/>
      <c r="U24" s="58">
        <f t="shared" si="1"/>
        <v>0</v>
      </c>
    </row>
    <row r="25" spans="1:21" ht="27.75" customHeight="1" thickBot="1">
      <c r="A25" s="98"/>
      <c r="B25" s="98"/>
      <c r="C25" s="178" t="str">
        <f>$B$6</f>
        <v>ROHES PREMARIE 2</v>
      </c>
      <c r="D25" s="61" t="str">
        <f>$B$11</f>
        <v>VOUILLE 4</v>
      </c>
      <c r="E25" s="194">
        <v>0</v>
      </c>
      <c r="F25" s="195">
        <f>36-E25</f>
        <v>36</v>
      </c>
      <c r="G25" s="107" t="str">
        <f>$B$11</f>
        <v>VOUILLE 4</v>
      </c>
      <c r="H25" s="64" t="str">
        <f>$B$8</f>
        <v>ST. SAVIN 2</v>
      </c>
      <c r="I25" s="194">
        <v>0</v>
      </c>
      <c r="J25" s="195">
        <f>36-I25</f>
        <v>36</v>
      </c>
      <c r="K25" s="79"/>
      <c r="L25" s="113"/>
      <c r="M25" s="114"/>
      <c r="N25" s="114"/>
      <c r="P25" s="99" t="s">
        <v>82</v>
      </c>
      <c r="Q25" s="55"/>
      <c r="R25" s="56">
        <f t="shared" si="0"/>
      </c>
      <c r="S25" s="57"/>
      <c r="T25" s="57"/>
      <c r="U25" s="58">
        <f t="shared" si="1"/>
        <v>0</v>
      </c>
    </row>
    <row r="26" spans="1:21" ht="27.75" customHeight="1" thickBot="1">
      <c r="A26" s="98"/>
      <c r="B26" s="98"/>
      <c r="C26" s="179" t="str">
        <f>$B$8</f>
        <v>ST. SAVIN 2</v>
      </c>
      <c r="D26" s="180" t="str">
        <f>$B$12</f>
        <v>MIREBEAU 5</v>
      </c>
      <c r="E26" s="194">
        <v>0</v>
      </c>
      <c r="F26" s="195">
        <f>36-E26</f>
        <v>36</v>
      </c>
      <c r="G26" s="115" t="str">
        <f>$B$10</f>
        <v>LUSSAC 1</v>
      </c>
      <c r="H26" s="70" t="str">
        <f>$B$6</f>
        <v>ROHES PREMARIE 2</v>
      </c>
      <c r="I26" s="194">
        <v>0</v>
      </c>
      <c r="J26" s="195">
        <f>36-I26</f>
        <v>36</v>
      </c>
      <c r="K26" s="79"/>
      <c r="L26" s="116"/>
      <c r="M26" s="117"/>
      <c r="N26" s="117"/>
      <c r="P26" s="99" t="s">
        <v>82</v>
      </c>
      <c r="Q26" s="55"/>
      <c r="R26" s="56">
        <f t="shared" si="0"/>
      </c>
      <c r="S26" s="57"/>
      <c r="T26" s="57"/>
      <c r="U26" s="58">
        <f t="shared" si="1"/>
        <v>0</v>
      </c>
    </row>
    <row r="27" spans="7:21" ht="15.75">
      <c r="G27" s="118"/>
      <c r="H27" s="118"/>
      <c r="I27" s="119"/>
      <c r="J27" s="119"/>
      <c r="K27" s="120"/>
      <c r="L27" s="121"/>
      <c r="M27" s="122"/>
      <c r="N27" s="122"/>
      <c r="P27" s="99" t="s">
        <v>82</v>
      </c>
      <c r="Q27" s="65"/>
      <c r="R27" s="56">
        <f t="shared" si="0"/>
      </c>
      <c r="S27" s="57"/>
      <c r="T27" s="57"/>
      <c r="U27" s="58">
        <f t="shared" si="1"/>
        <v>0</v>
      </c>
    </row>
    <row r="28" spans="7:21" ht="15.75">
      <c r="G28" s="118"/>
      <c r="H28" s="118"/>
      <c r="I28" s="119"/>
      <c r="J28" s="119"/>
      <c r="K28" s="120"/>
      <c r="L28" s="121"/>
      <c r="M28" s="122"/>
      <c r="N28" s="122"/>
      <c r="P28" s="102" t="s">
        <v>82</v>
      </c>
      <c r="Q28" s="72"/>
      <c r="R28" s="56">
        <f t="shared" si="0"/>
      </c>
      <c r="S28" s="57"/>
      <c r="T28" s="57"/>
      <c r="U28" s="58">
        <f t="shared" si="1"/>
        <v>0</v>
      </c>
    </row>
    <row r="29" spans="7:21" ht="15.75">
      <c r="G29" s="118"/>
      <c r="H29" s="118"/>
      <c r="I29" s="119"/>
      <c r="J29" s="119"/>
      <c r="K29" s="120"/>
      <c r="L29" s="121"/>
      <c r="M29" s="122"/>
      <c r="N29" s="122"/>
      <c r="P29" s="75" t="s">
        <v>82</v>
      </c>
      <c r="Q29" s="76"/>
      <c r="R29" s="56">
        <f t="shared" si="0"/>
      </c>
      <c r="S29" s="57"/>
      <c r="T29" s="57"/>
      <c r="U29" s="58">
        <f t="shared" si="1"/>
        <v>0</v>
      </c>
    </row>
    <row r="30" spans="1:21" s="123" customFormat="1" ht="23.25">
      <c r="A30" s="233" t="s">
        <v>170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P30" s="124" t="s">
        <v>82</v>
      </c>
      <c r="Q30" s="125"/>
      <c r="R30" s="126">
        <f t="shared" si="0"/>
      </c>
      <c r="S30" s="127">
        <f>SUM(R22:R30)</f>
        <v>0</v>
      </c>
      <c r="T30" s="127">
        <f>SUM(U22:U30)</f>
        <v>0</v>
      </c>
      <c r="U30" s="128">
        <f t="shared" si="1"/>
        <v>0</v>
      </c>
    </row>
    <row r="31" spans="1:21" s="123" customFormat="1" ht="23.25">
      <c r="A31" s="233" t="s">
        <v>136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P31" s="124" t="s">
        <v>83</v>
      </c>
      <c r="Q31" s="125"/>
      <c r="R31" s="126">
        <f t="shared" si="0"/>
      </c>
      <c r="S31" s="129"/>
      <c r="T31" s="129"/>
      <c r="U31" s="128">
        <f t="shared" si="1"/>
        <v>0</v>
      </c>
    </row>
  </sheetData>
  <sheetProtection/>
  <mergeCells count="14">
    <mergeCell ref="A30:N30"/>
    <mergeCell ref="A31:N31"/>
    <mergeCell ref="K12:N12"/>
    <mergeCell ref="K13:L13"/>
    <mergeCell ref="C15:F15"/>
    <mergeCell ref="G15:J15"/>
    <mergeCell ref="C21:F21"/>
    <mergeCell ref="G21:J21"/>
    <mergeCell ref="B1:N1"/>
    <mergeCell ref="C3:F3"/>
    <mergeCell ref="G3:J3"/>
    <mergeCell ref="K3:N3"/>
    <mergeCell ref="C9:F9"/>
    <mergeCell ref="G9:J9"/>
  </mergeCells>
  <conditionalFormatting sqref="C3:C26 D4:F8 D10:F14 D16:F20 D22:F26 G3:G29 H4:J8 H10:J14 H16:J20 H22:J29 K3:K29 L4:N11 L14:L25 M13:N25 O3:U31">
    <cfRule type="cellIs" priority="10" dxfId="0" operator="equal" stopIfTrue="1">
      <formula>"Exempt"</formula>
    </cfRule>
  </conditionalFormatting>
  <conditionalFormatting sqref="E4:F8">
    <cfRule type="cellIs" priority="9" dxfId="0" operator="equal" stopIfTrue="1">
      <formula>"Exempt"</formula>
    </cfRule>
  </conditionalFormatting>
  <conditionalFormatting sqref="I4:J8">
    <cfRule type="cellIs" priority="8" dxfId="0" operator="equal" stopIfTrue="1">
      <formula>"Exempt"</formula>
    </cfRule>
  </conditionalFormatting>
  <conditionalFormatting sqref="M4:N8">
    <cfRule type="cellIs" priority="7" dxfId="0" operator="equal" stopIfTrue="1">
      <formula>"Exempt"</formula>
    </cfRule>
  </conditionalFormatting>
  <conditionalFormatting sqref="E10:F14">
    <cfRule type="cellIs" priority="6" dxfId="0" operator="equal" stopIfTrue="1">
      <formula>"Exempt"</formula>
    </cfRule>
  </conditionalFormatting>
  <conditionalFormatting sqref="I10:J14">
    <cfRule type="cellIs" priority="5" dxfId="0" operator="equal" stopIfTrue="1">
      <formula>"Exempt"</formula>
    </cfRule>
  </conditionalFormatting>
  <conditionalFormatting sqref="E16:F20">
    <cfRule type="cellIs" priority="4" dxfId="0" operator="equal" stopIfTrue="1">
      <formula>"Exempt"</formula>
    </cfRule>
  </conditionalFormatting>
  <conditionalFormatting sqref="I16:J20">
    <cfRule type="cellIs" priority="3" dxfId="0" operator="equal" stopIfTrue="1">
      <formula>"Exempt"</formula>
    </cfRule>
  </conditionalFormatting>
  <conditionalFormatting sqref="E22:F26">
    <cfRule type="cellIs" priority="2" dxfId="0" operator="equal" stopIfTrue="1">
      <formula>"Exempt"</formula>
    </cfRule>
  </conditionalFormatting>
  <conditionalFormatting sqref="I22:J26">
    <cfRule type="cellIs" priority="1" dxfId="0" operator="equal" stopIfTrue="1">
      <formula>"Exempt"</formula>
    </cfRule>
  </conditionalFormatting>
  <printOptions horizontalCentered="1" verticalCentered="1"/>
  <pageMargins left="0.19652777777777777" right="0.15763888888888888" top="0.15763888888888888" bottom="0.27569444444444446" header="0.5118055555555555" footer="0.5118055555555555"/>
  <pageSetup fitToHeight="1" fitToWidth="1" horizontalDpi="600" verticalDpi="600" orientation="landscape" paperSize="9" scale="6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1"/>
  <sheetViews>
    <sheetView showGridLines="0" tabSelected="1" zoomScale="85" zoomScaleNormal="85" zoomScalePageLayoutView="0" workbookViewId="0" topLeftCell="A10">
      <selection activeCell="F29" sqref="F29"/>
    </sheetView>
  </sheetViews>
  <sheetFormatPr defaultColWidth="38.8515625" defaultRowHeight="12.75"/>
  <cols>
    <col min="1" max="1" width="3.00390625" style="40" customWidth="1"/>
    <col min="2" max="2" width="26.7109375" style="40" customWidth="1"/>
    <col min="3" max="4" width="24.7109375" style="41" customWidth="1"/>
    <col min="5" max="6" width="5.7109375" style="42" customWidth="1"/>
    <col min="7" max="8" width="24.7109375" style="41" customWidth="1"/>
    <col min="9" max="10" width="5.7109375" style="42" customWidth="1"/>
    <col min="11" max="12" width="24.7109375" style="40" customWidth="1"/>
    <col min="13" max="14" width="5.7109375" style="42" customWidth="1"/>
    <col min="15" max="15" width="13.57421875" style="40" customWidth="1"/>
    <col min="16" max="16" width="0" style="43" hidden="1" customWidth="1"/>
    <col min="17" max="21" width="0" style="40" hidden="1" customWidth="1"/>
    <col min="22" max="254" width="39.28125" style="40" customWidth="1"/>
  </cols>
  <sheetData>
    <row r="1" spans="2:16" s="44" customFormat="1" ht="18">
      <c r="B1" s="241" t="s">
        <v>200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P1" s="45"/>
    </row>
    <row r="2" ht="15">
      <c r="C2" s="213" t="s">
        <v>44</v>
      </c>
    </row>
    <row r="3" spans="1:21" ht="27.75" customHeight="1" thickBot="1">
      <c r="A3" s="46">
        <v>1</v>
      </c>
      <c r="B3" s="47" t="s">
        <v>25</v>
      </c>
      <c r="C3" s="264" t="s">
        <v>203</v>
      </c>
      <c r="D3" s="264"/>
      <c r="E3" s="264"/>
      <c r="F3" s="264"/>
      <c r="G3" s="265" t="s">
        <v>176</v>
      </c>
      <c r="H3" s="265"/>
      <c r="I3" s="265"/>
      <c r="J3" s="265"/>
      <c r="K3" s="265" t="s">
        <v>207</v>
      </c>
      <c r="L3" s="265"/>
      <c r="M3" s="265"/>
      <c r="N3" s="265"/>
      <c r="R3" s="48" t="s">
        <v>73</v>
      </c>
      <c r="S3" s="48" t="s">
        <v>74</v>
      </c>
      <c r="T3" s="40" t="s">
        <v>75</v>
      </c>
      <c r="U3" s="40" t="s">
        <v>76</v>
      </c>
    </row>
    <row r="4" spans="1:21" ht="27.75" customHeight="1" thickBot="1">
      <c r="A4" s="49">
        <v>2</v>
      </c>
      <c r="B4" s="50" t="s">
        <v>201</v>
      </c>
      <c r="C4" s="51" t="str">
        <f>$B$3</f>
        <v>JAUNAY CLAN 5</v>
      </c>
      <c r="D4" s="51" t="str">
        <f>$B$4</f>
        <v>SANXAY 3</v>
      </c>
      <c r="E4" s="194">
        <v>0</v>
      </c>
      <c r="F4" s="195">
        <f>36-E4</f>
        <v>36</v>
      </c>
      <c r="G4" s="51" t="str">
        <f>$B$11</f>
        <v>SCORBE 3</v>
      </c>
      <c r="H4" s="51" t="str">
        <f>$B$5</f>
        <v>LE LAC 1</v>
      </c>
      <c r="I4" s="194">
        <v>0</v>
      </c>
      <c r="J4" s="195">
        <f>36-I4</f>
        <v>36</v>
      </c>
      <c r="K4" s="53" t="str">
        <f>$B$7</f>
        <v>BUXEROLLES 3</v>
      </c>
      <c r="L4" s="53" t="str">
        <f>$B$11</f>
        <v>SCORBE 3</v>
      </c>
      <c r="M4" s="194">
        <v>0</v>
      </c>
      <c r="N4" s="195">
        <f>36-M4</f>
        <v>36</v>
      </c>
      <c r="P4" s="54" t="s">
        <v>77</v>
      </c>
      <c r="Q4" s="55"/>
      <c r="R4" s="56">
        <f aca="true" t="shared" si="0" ref="R4:R31">IF(Q4="","",IF(Q4="F",0,IF(Q4=18,2,IF(Q4&gt;18,3,1))))</f>
      </c>
      <c r="S4" s="57"/>
      <c r="T4" s="57"/>
      <c r="U4" s="58">
        <f aca="true" t="shared" si="1" ref="U4:U31">IF(Q4="G",19,Q4)</f>
        <v>0</v>
      </c>
    </row>
    <row r="5" spans="1:21" ht="27.75" customHeight="1" thickBot="1">
      <c r="A5" s="49">
        <v>3</v>
      </c>
      <c r="B5" s="59" t="s">
        <v>202</v>
      </c>
      <c r="C5" s="60" t="str">
        <f>$B$5</f>
        <v>LE LAC 1</v>
      </c>
      <c r="D5" s="61" t="str">
        <f>$B$6</f>
        <v>MIREBEAU 3</v>
      </c>
      <c r="E5" s="194">
        <v>0</v>
      </c>
      <c r="F5" s="195">
        <f>36-E5</f>
        <v>36</v>
      </c>
      <c r="G5" s="62" t="str">
        <f>$B$12</f>
        <v>EXEMPT</v>
      </c>
      <c r="H5" s="61" t="str">
        <f>$B$10</f>
        <v>BIGNOUX 2</v>
      </c>
      <c r="I5" s="194">
        <v>0</v>
      </c>
      <c r="J5" s="195">
        <v>0</v>
      </c>
      <c r="K5" s="63" t="str">
        <f>$B$8</f>
        <v>NEUVILLE 2</v>
      </c>
      <c r="L5" s="64" t="str">
        <f>$B$10</f>
        <v>BIGNOUX 2</v>
      </c>
      <c r="M5" s="194">
        <v>0</v>
      </c>
      <c r="N5" s="195">
        <f>36-M5</f>
        <v>36</v>
      </c>
      <c r="P5" s="54" t="s">
        <v>77</v>
      </c>
      <c r="Q5" s="65"/>
      <c r="R5" s="56">
        <f t="shared" si="0"/>
      </c>
      <c r="S5" s="57"/>
      <c r="T5" s="57"/>
      <c r="U5" s="58">
        <f t="shared" si="1"/>
        <v>0</v>
      </c>
    </row>
    <row r="6" spans="1:21" ht="27.75" customHeight="1" thickBot="1">
      <c r="A6" s="49">
        <v>4</v>
      </c>
      <c r="B6" s="59" t="s">
        <v>64</v>
      </c>
      <c r="C6" s="60" t="str">
        <f>$B$7</f>
        <v>BUXEROLLES 3</v>
      </c>
      <c r="D6" s="61" t="str">
        <f>$B$8</f>
        <v>NEUVILLE 2</v>
      </c>
      <c r="E6" s="194">
        <v>0</v>
      </c>
      <c r="F6" s="195">
        <f>36-E6</f>
        <v>36</v>
      </c>
      <c r="G6" s="62" t="str">
        <f>$B$3</f>
        <v>JAUNAY CLAN 5</v>
      </c>
      <c r="H6" s="61" t="str">
        <f>$B$8</f>
        <v>NEUVILLE 2</v>
      </c>
      <c r="I6" s="194">
        <v>0</v>
      </c>
      <c r="J6" s="195">
        <f>36-I6</f>
        <v>36</v>
      </c>
      <c r="K6" s="63" t="str">
        <f>$B$4</f>
        <v>SANXAY 3</v>
      </c>
      <c r="L6" s="64" t="str">
        <f>$B$5</f>
        <v>LE LAC 1</v>
      </c>
      <c r="M6" s="194">
        <v>0</v>
      </c>
      <c r="N6" s="195">
        <f>36-M6</f>
        <v>36</v>
      </c>
      <c r="P6" s="54" t="s">
        <v>77</v>
      </c>
      <c r="Q6" s="55"/>
      <c r="R6" s="56">
        <f t="shared" si="0"/>
      </c>
      <c r="S6" s="57"/>
      <c r="T6" s="57"/>
      <c r="U6" s="58">
        <f t="shared" si="1"/>
        <v>0</v>
      </c>
    </row>
    <row r="7" spans="1:21" ht="27.75" customHeight="1" thickBot="1">
      <c r="A7" s="49">
        <v>5</v>
      </c>
      <c r="B7" s="59" t="s">
        <v>71</v>
      </c>
      <c r="C7" s="60" t="str">
        <f>$B$9</f>
        <v>PAIZAY 2</v>
      </c>
      <c r="D7" s="61" t="str">
        <f>$B$10</f>
        <v>BIGNOUX 2</v>
      </c>
      <c r="E7" s="194">
        <v>0</v>
      </c>
      <c r="F7" s="195">
        <f>36-E7</f>
        <v>36</v>
      </c>
      <c r="G7" s="62" t="str">
        <f>$B$4</f>
        <v>SANXAY 3</v>
      </c>
      <c r="H7" s="61" t="str">
        <f>$B$6</f>
        <v>MIREBEAU 3</v>
      </c>
      <c r="I7" s="194">
        <v>0</v>
      </c>
      <c r="J7" s="195">
        <f>36-I7</f>
        <v>36</v>
      </c>
      <c r="K7" s="63" t="str">
        <f>$B$12</f>
        <v>EXEMPT</v>
      </c>
      <c r="L7" s="64" t="str">
        <f>$B$3</f>
        <v>JAUNAY CLAN 5</v>
      </c>
      <c r="M7" s="194">
        <v>0</v>
      </c>
      <c r="N7" s="195">
        <v>0</v>
      </c>
      <c r="P7" s="54" t="s">
        <v>77</v>
      </c>
      <c r="Q7" s="65"/>
      <c r="R7" s="56">
        <f t="shared" si="0"/>
      </c>
      <c r="S7" s="57"/>
      <c r="T7" s="57"/>
      <c r="U7" s="58">
        <f t="shared" si="1"/>
        <v>0</v>
      </c>
    </row>
    <row r="8" spans="1:21" ht="27.75" customHeight="1" thickBot="1">
      <c r="A8" s="49">
        <v>6</v>
      </c>
      <c r="B8" s="59" t="s">
        <v>56</v>
      </c>
      <c r="C8" s="66" t="str">
        <f>$B$11</f>
        <v>SCORBE 3</v>
      </c>
      <c r="D8" s="67" t="str">
        <f>$B$12</f>
        <v>EXEMPT</v>
      </c>
      <c r="E8" s="194">
        <v>0</v>
      </c>
      <c r="F8" s="195">
        <v>0</v>
      </c>
      <c r="G8" s="68" t="str">
        <f>$B$7</f>
        <v>BUXEROLLES 3</v>
      </c>
      <c r="H8" s="67" t="str">
        <f>$B$9</f>
        <v>PAIZAY 2</v>
      </c>
      <c r="I8" s="194">
        <v>0</v>
      </c>
      <c r="J8" s="195">
        <f>36-I8</f>
        <v>36</v>
      </c>
      <c r="K8" s="69" t="str">
        <f>$B$6</f>
        <v>MIREBEAU 3</v>
      </c>
      <c r="L8" s="70" t="str">
        <f>$B$9</f>
        <v>PAIZAY 2</v>
      </c>
      <c r="M8" s="194">
        <v>0</v>
      </c>
      <c r="N8" s="195">
        <f>36-M8</f>
        <v>36</v>
      </c>
      <c r="P8" s="71" t="s">
        <v>77</v>
      </c>
      <c r="Q8" s="72"/>
      <c r="R8" s="56">
        <f t="shared" si="0"/>
      </c>
      <c r="S8" s="57"/>
      <c r="T8" s="57"/>
      <c r="U8" s="58">
        <f t="shared" si="1"/>
        <v>0</v>
      </c>
    </row>
    <row r="9" spans="1:21" ht="27.75" customHeight="1" thickBot="1">
      <c r="A9" s="49">
        <v>7</v>
      </c>
      <c r="B9" s="59" t="s">
        <v>70</v>
      </c>
      <c r="C9" s="264" t="s">
        <v>204</v>
      </c>
      <c r="D9" s="264"/>
      <c r="E9" s="264"/>
      <c r="F9" s="264"/>
      <c r="G9" s="265" t="s">
        <v>177</v>
      </c>
      <c r="H9" s="265"/>
      <c r="I9" s="265"/>
      <c r="J9" s="265"/>
      <c r="K9" s="73"/>
      <c r="L9" s="73"/>
      <c r="M9" s="74"/>
      <c r="N9" s="74"/>
      <c r="P9" s="75" t="s">
        <v>77</v>
      </c>
      <c r="Q9" s="76"/>
      <c r="R9" s="56">
        <f t="shared" si="0"/>
      </c>
      <c r="S9" s="57"/>
      <c r="T9" s="57"/>
      <c r="U9" s="58">
        <f t="shared" si="1"/>
        <v>0</v>
      </c>
    </row>
    <row r="10" spans="1:21" ht="27.75" customHeight="1" thickBot="1">
      <c r="A10" s="49">
        <v>8</v>
      </c>
      <c r="B10" s="59" t="s">
        <v>54</v>
      </c>
      <c r="C10" s="77" t="str">
        <f>$B$4</f>
        <v>SANXAY 3</v>
      </c>
      <c r="D10" s="51" t="str">
        <f>$B$11</f>
        <v>SCORBE 3</v>
      </c>
      <c r="E10" s="194">
        <v>0</v>
      </c>
      <c r="F10" s="195">
        <f>36-E10</f>
        <v>36</v>
      </c>
      <c r="G10" s="78" t="str">
        <f>$B$9</f>
        <v>PAIZAY 2</v>
      </c>
      <c r="H10" s="51" t="str">
        <f>$B$11</f>
        <v>SCORBE 3</v>
      </c>
      <c r="I10" s="194">
        <v>0</v>
      </c>
      <c r="J10" s="195">
        <f>36-I10</f>
        <v>36</v>
      </c>
      <c r="K10" s="79"/>
      <c r="L10" s="73"/>
      <c r="M10" s="80"/>
      <c r="N10" s="80"/>
      <c r="P10" s="75" t="s">
        <v>77</v>
      </c>
      <c r="Q10" s="76"/>
      <c r="R10" s="56">
        <f t="shared" si="0"/>
      </c>
      <c r="S10" s="57"/>
      <c r="T10" s="57"/>
      <c r="U10" s="58">
        <f t="shared" si="1"/>
        <v>0</v>
      </c>
    </row>
    <row r="11" spans="1:21" ht="27.75" customHeight="1" thickBot="1">
      <c r="A11" s="49">
        <v>9</v>
      </c>
      <c r="B11" s="59" t="s">
        <v>50</v>
      </c>
      <c r="C11" s="60" t="str">
        <f>$B$10</f>
        <v>BIGNOUX 2</v>
      </c>
      <c r="D11" s="61" t="str">
        <f>$B$5</f>
        <v>LE LAC 1</v>
      </c>
      <c r="E11" s="194">
        <v>0</v>
      </c>
      <c r="F11" s="195">
        <f>36-E11</f>
        <v>36</v>
      </c>
      <c r="G11" s="62" t="str">
        <f>$B$10</f>
        <v>BIGNOUX 2</v>
      </c>
      <c r="H11" s="61" t="str">
        <f>$B$7</f>
        <v>BUXEROLLES 3</v>
      </c>
      <c r="I11" s="194">
        <v>0</v>
      </c>
      <c r="J11" s="195">
        <f>36-I11</f>
        <v>36</v>
      </c>
      <c r="K11" s="79"/>
      <c r="L11" s="73"/>
      <c r="M11" s="80"/>
      <c r="N11" s="80"/>
      <c r="P11" s="75" t="s">
        <v>77</v>
      </c>
      <c r="Q11" s="81"/>
      <c r="R11" s="56">
        <f t="shared" si="0"/>
      </c>
      <c r="S11" s="57"/>
      <c r="T11" s="57"/>
      <c r="U11" s="58">
        <f t="shared" si="1"/>
        <v>0</v>
      </c>
    </row>
    <row r="12" spans="1:254" ht="27.75" customHeight="1" thickBot="1">
      <c r="A12" s="82">
        <v>10</v>
      </c>
      <c r="B12" s="83" t="s">
        <v>210</v>
      </c>
      <c r="C12" s="60" t="str">
        <f>$B$8</f>
        <v>NEUVILLE 2</v>
      </c>
      <c r="D12" s="61" t="str">
        <f>$B$9</f>
        <v>PAIZAY 2</v>
      </c>
      <c r="E12" s="194">
        <v>0</v>
      </c>
      <c r="F12" s="195">
        <f>36-E12</f>
        <v>36</v>
      </c>
      <c r="G12" s="62" t="str">
        <f>$B$8</f>
        <v>NEUVILLE 2</v>
      </c>
      <c r="H12" s="61" t="str">
        <f>$B$4</f>
        <v>SANXAY 3</v>
      </c>
      <c r="I12" s="194">
        <v>0</v>
      </c>
      <c r="J12" s="195">
        <f>36-I12</f>
        <v>36</v>
      </c>
      <c r="L12" s="113"/>
      <c r="M12" s="114"/>
      <c r="N12" s="40"/>
      <c r="P12" s="40"/>
      <c r="IM12"/>
      <c r="IN12"/>
      <c r="IO12"/>
      <c r="IP12"/>
      <c r="IQ12"/>
      <c r="IR12"/>
      <c r="IS12"/>
      <c r="IT12"/>
    </row>
    <row r="13" spans="1:254" ht="27.75" customHeight="1" thickBot="1">
      <c r="A13" s="85"/>
      <c r="B13" s="85"/>
      <c r="C13" s="62" t="str">
        <f>$B$6</f>
        <v>MIREBEAU 3</v>
      </c>
      <c r="D13" s="61" t="str">
        <f>$B$3</f>
        <v>JAUNAY CLAN 5</v>
      </c>
      <c r="E13" s="194">
        <v>0</v>
      </c>
      <c r="F13" s="195">
        <f>36-E13</f>
        <v>36</v>
      </c>
      <c r="G13" s="62" t="str">
        <f>$B$5</f>
        <v>LE LAC 1</v>
      </c>
      <c r="H13" s="61" t="str">
        <f>$B$3</f>
        <v>JAUNAY CLAN 5</v>
      </c>
      <c r="I13" s="194">
        <v>0</v>
      </c>
      <c r="J13" s="195">
        <f>36-I13</f>
        <v>36</v>
      </c>
      <c r="L13" s="113"/>
      <c r="M13" s="114"/>
      <c r="N13" s="40"/>
      <c r="P13" s="40"/>
      <c r="IM13"/>
      <c r="IN13"/>
      <c r="IO13"/>
      <c r="IP13"/>
      <c r="IQ13"/>
      <c r="IR13"/>
      <c r="IS13"/>
      <c r="IT13"/>
    </row>
    <row r="14" spans="1:254" ht="27.75" customHeight="1" thickBot="1">
      <c r="A14" s="85"/>
      <c r="B14" s="85"/>
      <c r="C14" s="167" t="str">
        <f>$B$12</f>
        <v>EXEMPT</v>
      </c>
      <c r="D14" s="168" t="str">
        <f>$B$7</f>
        <v>BUXEROLLES 3</v>
      </c>
      <c r="E14" s="194">
        <v>0</v>
      </c>
      <c r="F14" s="195">
        <v>0</v>
      </c>
      <c r="G14" s="68" t="str">
        <f>$B$6</f>
        <v>MIREBEAU 3</v>
      </c>
      <c r="H14" s="67" t="str">
        <f>$B$12</f>
        <v>EXEMPT</v>
      </c>
      <c r="I14" s="194">
        <v>0</v>
      </c>
      <c r="J14" s="195">
        <v>0</v>
      </c>
      <c r="L14" s="116"/>
      <c r="M14" s="117"/>
      <c r="N14" s="40"/>
      <c r="P14" s="40"/>
      <c r="IM14"/>
      <c r="IN14"/>
      <c r="IO14"/>
      <c r="IP14"/>
      <c r="IQ14"/>
      <c r="IR14"/>
      <c r="IS14"/>
      <c r="IT14"/>
    </row>
    <row r="15" spans="1:254" ht="27.75" customHeight="1" thickBot="1">
      <c r="A15" s="85"/>
      <c r="B15" s="85"/>
      <c r="C15" s="266" t="s">
        <v>205</v>
      </c>
      <c r="D15" s="267"/>
      <c r="E15" s="267"/>
      <c r="F15" s="268"/>
      <c r="G15" s="269" t="s">
        <v>195</v>
      </c>
      <c r="H15" s="265"/>
      <c r="I15" s="265"/>
      <c r="J15" s="265"/>
      <c r="L15" s="121"/>
      <c r="M15" s="122"/>
      <c r="N15" s="40"/>
      <c r="P15" s="40"/>
      <c r="IM15"/>
      <c r="IN15"/>
      <c r="IO15"/>
      <c r="IP15"/>
      <c r="IQ15"/>
      <c r="IR15"/>
      <c r="IS15"/>
      <c r="IT15"/>
    </row>
    <row r="16" spans="1:254" ht="27.75" customHeight="1" thickBot="1">
      <c r="A16" s="85"/>
      <c r="B16" s="85"/>
      <c r="C16" s="176" t="str">
        <f>$B$11</f>
        <v>SCORBE 3</v>
      </c>
      <c r="D16" s="177" t="str">
        <f>$B$10</f>
        <v>BIGNOUX 2</v>
      </c>
      <c r="E16" s="194">
        <v>0</v>
      </c>
      <c r="F16" s="195">
        <f>36-E16</f>
        <v>36</v>
      </c>
      <c r="G16" s="173" t="str">
        <f>$B$7</f>
        <v>BUXEROLLES 3</v>
      </c>
      <c r="H16" s="53" t="str">
        <f>$B$5</f>
        <v>LE LAC 1</v>
      </c>
      <c r="I16" s="194">
        <v>0</v>
      </c>
      <c r="J16" s="195">
        <f>36-I16</f>
        <v>36</v>
      </c>
      <c r="L16" s="121"/>
      <c r="M16" s="122"/>
      <c r="N16" s="40"/>
      <c r="P16" s="40"/>
      <c r="IM16"/>
      <c r="IN16"/>
      <c r="IO16"/>
      <c r="IP16"/>
      <c r="IQ16"/>
      <c r="IR16"/>
      <c r="IS16"/>
      <c r="IT16"/>
    </row>
    <row r="17" spans="1:254" ht="27.75" customHeight="1" thickBot="1">
      <c r="A17" s="98"/>
      <c r="B17" s="98"/>
      <c r="C17" s="178" t="str">
        <f>$B$5</f>
        <v>LE LAC 1</v>
      </c>
      <c r="D17" s="61" t="str">
        <f>$B$8</f>
        <v>NEUVILLE 2</v>
      </c>
      <c r="E17" s="194">
        <v>0</v>
      </c>
      <c r="F17" s="195">
        <f>36-E17</f>
        <v>36</v>
      </c>
      <c r="G17" s="107" t="str">
        <f>$B$11</f>
        <v>SCORBE 3</v>
      </c>
      <c r="H17" s="64" t="str">
        <f>$B$3</f>
        <v>JAUNAY CLAN 5</v>
      </c>
      <c r="I17" s="194">
        <v>0</v>
      </c>
      <c r="J17" s="195">
        <f>36-I17</f>
        <v>36</v>
      </c>
      <c r="L17" s="121"/>
      <c r="M17" s="122"/>
      <c r="N17" s="40"/>
      <c r="P17" s="40"/>
      <c r="IM17"/>
      <c r="IN17"/>
      <c r="IO17"/>
      <c r="IP17"/>
      <c r="IQ17"/>
      <c r="IR17"/>
      <c r="IS17"/>
      <c r="IT17"/>
    </row>
    <row r="18" spans="1:254" ht="27.75" customHeight="1" thickBot="1">
      <c r="A18" s="100" t="s">
        <v>84</v>
      </c>
      <c r="B18" s="101"/>
      <c r="C18" s="178" t="str">
        <f>$B$7</f>
        <v>BUXEROLLES 3</v>
      </c>
      <c r="D18" s="61" t="str">
        <f>$B$6</f>
        <v>MIREBEAU 3</v>
      </c>
      <c r="E18" s="194">
        <v>0</v>
      </c>
      <c r="F18" s="195">
        <f>36-E18</f>
        <v>36</v>
      </c>
      <c r="G18" s="107" t="str">
        <f>$B$6</f>
        <v>MIREBEAU 3</v>
      </c>
      <c r="H18" s="64" t="str">
        <f>$B$8</f>
        <v>NEUVILLE 2</v>
      </c>
      <c r="I18" s="194">
        <v>0</v>
      </c>
      <c r="J18" s="195">
        <f>36-I18</f>
        <v>36</v>
      </c>
      <c r="L18" s="217"/>
      <c r="M18" s="217"/>
      <c r="N18" s="40"/>
      <c r="P18" s="40"/>
      <c r="IM18"/>
      <c r="IN18"/>
      <c r="IO18"/>
      <c r="IP18"/>
      <c r="IQ18"/>
      <c r="IR18"/>
      <c r="IS18"/>
      <c r="IT18"/>
    </row>
    <row r="19" spans="1:254" ht="27.75" customHeight="1" thickBot="1">
      <c r="A19" s="101" t="s">
        <v>86</v>
      </c>
      <c r="B19" s="101"/>
      <c r="C19" s="178" t="str">
        <f>$B$12</f>
        <v>EXEMPT</v>
      </c>
      <c r="D19" s="61" t="str">
        <f>$B$4</f>
        <v>SANXAY 3</v>
      </c>
      <c r="E19" s="194">
        <v>0</v>
      </c>
      <c r="F19" s="195">
        <v>0</v>
      </c>
      <c r="G19" s="107" t="str">
        <f>$B$4</f>
        <v>SANXAY 3</v>
      </c>
      <c r="H19" s="64" t="str">
        <f>$B$10</f>
        <v>BIGNOUX 2</v>
      </c>
      <c r="I19" s="194">
        <v>0</v>
      </c>
      <c r="J19" s="195">
        <f>36-I19</f>
        <v>36</v>
      </c>
      <c r="L19" s="217"/>
      <c r="M19" s="217"/>
      <c r="N19" s="40"/>
      <c r="P19" s="40"/>
      <c r="IM19"/>
      <c r="IN19"/>
      <c r="IO19"/>
      <c r="IP19"/>
      <c r="IQ19"/>
      <c r="IR19"/>
      <c r="IS19"/>
      <c r="IT19"/>
    </row>
    <row r="20" spans="1:254" ht="27.75" customHeight="1" thickBot="1">
      <c r="A20" s="101" t="s">
        <v>88</v>
      </c>
      <c r="B20" s="101"/>
      <c r="C20" s="179" t="str">
        <f>$B$3</f>
        <v>JAUNAY CLAN 5</v>
      </c>
      <c r="D20" s="180" t="str">
        <f>$B$9</f>
        <v>PAIZAY 2</v>
      </c>
      <c r="E20" s="194">
        <v>0</v>
      </c>
      <c r="F20" s="195">
        <f>36-E20</f>
        <v>36</v>
      </c>
      <c r="G20" s="216" t="str">
        <f>$B$12</f>
        <v>EXEMPT</v>
      </c>
      <c r="H20" s="172" t="str">
        <f>$B$9</f>
        <v>PAIZAY 2</v>
      </c>
      <c r="I20" s="194">
        <v>0</v>
      </c>
      <c r="J20" s="195">
        <v>0</v>
      </c>
      <c r="N20" s="40"/>
      <c r="P20" s="40"/>
      <c r="IM20"/>
      <c r="IN20"/>
      <c r="IO20"/>
      <c r="IP20"/>
      <c r="IQ20"/>
      <c r="IR20"/>
      <c r="IS20"/>
      <c r="IT20"/>
    </row>
    <row r="21" spans="1:254" ht="27.75" customHeight="1" thickBot="1">
      <c r="A21" s="98"/>
      <c r="B21" s="98"/>
      <c r="C21" s="266" t="s">
        <v>206</v>
      </c>
      <c r="D21" s="267"/>
      <c r="E21" s="267"/>
      <c r="F21" s="268"/>
      <c r="G21" s="272" t="s">
        <v>196</v>
      </c>
      <c r="H21" s="273"/>
      <c r="I21" s="273"/>
      <c r="J21" s="274"/>
      <c r="N21" s="40"/>
      <c r="P21" s="40"/>
      <c r="IM21"/>
      <c r="IN21"/>
      <c r="IO21"/>
      <c r="IP21"/>
      <c r="IQ21"/>
      <c r="IR21"/>
      <c r="IS21"/>
      <c r="IT21"/>
    </row>
    <row r="22" spans="1:254" ht="27.75" customHeight="1" thickBot="1">
      <c r="A22" s="98"/>
      <c r="B22" s="98"/>
      <c r="C22" s="176" t="str">
        <f>$B$4</f>
        <v>SANXAY 3</v>
      </c>
      <c r="D22" s="177" t="str">
        <f>$B$7</f>
        <v>BUXEROLLES 3</v>
      </c>
      <c r="E22" s="194">
        <v>0</v>
      </c>
      <c r="F22" s="195">
        <f>36-E22</f>
        <v>36</v>
      </c>
      <c r="G22" s="173" t="str">
        <f>$B$5</f>
        <v>LE LAC 1</v>
      </c>
      <c r="H22" s="53" t="str">
        <f>$B$12</f>
        <v>EXEMPT</v>
      </c>
      <c r="I22" s="194">
        <v>0</v>
      </c>
      <c r="J22" s="195">
        <v>0</v>
      </c>
      <c r="N22" s="40"/>
      <c r="P22" s="40"/>
      <c r="IM22"/>
      <c r="IN22"/>
      <c r="IO22"/>
      <c r="IP22"/>
      <c r="IQ22"/>
      <c r="IR22"/>
      <c r="IS22"/>
      <c r="IT22"/>
    </row>
    <row r="23" spans="1:254" ht="27.75" customHeight="1" thickBot="1">
      <c r="A23" s="98"/>
      <c r="B23" s="98"/>
      <c r="C23" s="178" t="str">
        <f>$B$9</f>
        <v>PAIZAY 2</v>
      </c>
      <c r="D23" s="61" t="str">
        <f>$B$5</f>
        <v>LE LAC 1</v>
      </c>
      <c r="E23" s="194">
        <v>0</v>
      </c>
      <c r="F23" s="195">
        <f>36-E23</f>
        <v>36</v>
      </c>
      <c r="G23" s="107" t="str">
        <f>$B$3</f>
        <v>JAUNAY CLAN 5</v>
      </c>
      <c r="H23" s="64" t="str">
        <f>$B$7</f>
        <v>BUXEROLLES 3</v>
      </c>
      <c r="I23" s="194">
        <v>0</v>
      </c>
      <c r="J23" s="195">
        <f>36-I23</f>
        <v>36</v>
      </c>
      <c r="N23" s="40"/>
      <c r="P23" s="40"/>
      <c r="IM23"/>
      <c r="IN23"/>
      <c r="IO23"/>
      <c r="IP23"/>
      <c r="IQ23"/>
      <c r="IR23"/>
      <c r="IS23"/>
      <c r="IT23"/>
    </row>
    <row r="24" spans="1:21" ht="27.75" customHeight="1" thickBot="1">
      <c r="A24" s="98"/>
      <c r="B24" s="98"/>
      <c r="C24" s="178" t="str">
        <f>$B$10</f>
        <v>BIGNOUX 2</v>
      </c>
      <c r="D24" s="61" t="str">
        <f>$B$3</f>
        <v>JAUNAY CLAN 5</v>
      </c>
      <c r="E24" s="194">
        <v>0</v>
      </c>
      <c r="F24" s="195">
        <f>36-E24</f>
        <v>36</v>
      </c>
      <c r="G24" s="107" t="str">
        <f>$B$9</f>
        <v>PAIZAY 2</v>
      </c>
      <c r="H24" s="64" t="str">
        <f>$B$4</f>
        <v>SANXAY 3</v>
      </c>
      <c r="I24" s="194">
        <v>0</v>
      </c>
      <c r="J24" s="195">
        <f>36-I24</f>
        <v>36</v>
      </c>
      <c r="K24" s="79"/>
      <c r="N24" s="114"/>
      <c r="P24" s="99" t="s">
        <v>82</v>
      </c>
      <c r="Q24" s="65"/>
      <c r="R24" s="56">
        <f t="shared" si="0"/>
      </c>
      <c r="S24" s="57"/>
      <c r="T24" s="57"/>
      <c r="U24" s="58">
        <f t="shared" si="1"/>
        <v>0</v>
      </c>
    </row>
    <row r="25" spans="1:21" ht="27.75" customHeight="1" thickBot="1">
      <c r="A25" s="98"/>
      <c r="B25" s="98"/>
      <c r="C25" s="178" t="str">
        <f>$B$6</f>
        <v>MIREBEAU 3</v>
      </c>
      <c r="D25" s="61" t="str">
        <f>$B$11</f>
        <v>SCORBE 3</v>
      </c>
      <c r="E25" s="194">
        <v>0</v>
      </c>
      <c r="F25" s="195">
        <f>36-E25</f>
        <v>36</v>
      </c>
      <c r="G25" s="107" t="str">
        <f>$B$11</f>
        <v>SCORBE 3</v>
      </c>
      <c r="H25" s="64" t="str">
        <f>$B$8</f>
        <v>NEUVILLE 2</v>
      </c>
      <c r="I25" s="194">
        <v>0</v>
      </c>
      <c r="J25" s="195">
        <f>36-I25</f>
        <v>36</v>
      </c>
      <c r="K25" s="79"/>
      <c r="N25" s="114"/>
      <c r="P25" s="99" t="s">
        <v>82</v>
      </c>
      <c r="Q25" s="55"/>
      <c r="R25" s="56">
        <f t="shared" si="0"/>
      </c>
      <c r="S25" s="57"/>
      <c r="T25" s="57"/>
      <c r="U25" s="58">
        <f t="shared" si="1"/>
        <v>0</v>
      </c>
    </row>
    <row r="26" spans="1:21" ht="27.75" customHeight="1" thickBot="1">
      <c r="A26" s="98"/>
      <c r="B26" s="98"/>
      <c r="C26" s="179" t="str">
        <f>$B$8</f>
        <v>NEUVILLE 2</v>
      </c>
      <c r="D26" s="180" t="str">
        <f>$B$12</f>
        <v>EXEMPT</v>
      </c>
      <c r="E26" s="194">
        <v>0</v>
      </c>
      <c r="F26" s="195">
        <v>0</v>
      </c>
      <c r="G26" s="115" t="str">
        <f>$B$10</f>
        <v>BIGNOUX 2</v>
      </c>
      <c r="H26" s="70" t="str">
        <f>$B$6</f>
        <v>MIREBEAU 3</v>
      </c>
      <c r="I26" s="194">
        <v>0</v>
      </c>
      <c r="J26" s="195">
        <f>36-I26</f>
        <v>36</v>
      </c>
      <c r="K26" s="79"/>
      <c r="N26" s="117"/>
      <c r="P26" s="99" t="s">
        <v>82</v>
      </c>
      <c r="Q26" s="55"/>
      <c r="R26" s="56">
        <f t="shared" si="0"/>
      </c>
      <c r="S26" s="57"/>
      <c r="T26" s="57"/>
      <c r="U26" s="58">
        <f t="shared" si="1"/>
        <v>0</v>
      </c>
    </row>
    <row r="27" spans="7:21" ht="15.75">
      <c r="G27" s="118"/>
      <c r="H27" s="118"/>
      <c r="I27" s="119"/>
      <c r="J27" s="119"/>
      <c r="K27" s="120"/>
      <c r="N27" s="122"/>
      <c r="P27" s="99" t="s">
        <v>82</v>
      </c>
      <c r="Q27" s="65"/>
      <c r="R27" s="56">
        <f t="shared" si="0"/>
      </c>
      <c r="S27" s="57"/>
      <c r="T27" s="57"/>
      <c r="U27" s="58">
        <f t="shared" si="1"/>
        <v>0</v>
      </c>
    </row>
    <row r="28" spans="7:21" ht="16.5" thickBot="1">
      <c r="G28" s="118"/>
      <c r="H28" s="118"/>
      <c r="I28" s="119"/>
      <c r="J28" s="119"/>
      <c r="K28" s="120"/>
      <c r="N28" s="122"/>
      <c r="P28" s="102" t="s">
        <v>82</v>
      </c>
      <c r="Q28" s="72"/>
      <c r="R28" s="56">
        <f t="shared" si="0"/>
      </c>
      <c r="S28" s="57"/>
      <c r="T28" s="57"/>
      <c r="U28" s="58">
        <f t="shared" si="1"/>
        <v>0</v>
      </c>
    </row>
    <row r="29" spans="7:21" ht="15.75">
      <c r="G29" s="118"/>
      <c r="H29" s="118"/>
      <c r="I29" s="119"/>
      <c r="J29" s="119"/>
      <c r="K29" s="120"/>
      <c r="N29" s="122"/>
      <c r="P29" s="75" t="s">
        <v>82</v>
      </c>
      <c r="Q29" s="76"/>
      <c r="R29" s="56">
        <f t="shared" si="0"/>
      </c>
      <c r="S29" s="57"/>
      <c r="T29" s="57"/>
      <c r="U29" s="58">
        <f t="shared" si="1"/>
        <v>0</v>
      </c>
    </row>
    <row r="30" spans="1:21" s="123" customFormat="1" ht="23.25">
      <c r="A30" s="233" t="s">
        <v>199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42"/>
      <c r="N30" s="217"/>
      <c r="P30" s="124" t="s">
        <v>82</v>
      </c>
      <c r="Q30" s="125"/>
      <c r="R30" s="126">
        <f t="shared" si="0"/>
      </c>
      <c r="S30" s="127">
        <f>SUM(R22:R30)</f>
        <v>0</v>
      </c>
      <c r="T30" s="127">
        <f>SUM(U22:U30)</f>
        <v>0</v>
      </c>
      <c r="U30" s="128">
        <f t="shared" si="1"/>
        <v>0</v>
      </c>
    </row>
    <row r="31" spans="1:21" s="123" customFormat="1" ht="23.25">
      <c r="A31" s="233" t="s">
        <v>136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42"/>
      <c r="N31" s="217"/>
      <c r="P31" s="124" t="s">
        <v>83</v>
      </c>
      <c r="Q31" s="125"/>
      <c r="R31" s="126">
        <f t="shared" si="0"/>
      </c>
      <c r="S31" s="129"/>
      <c r="T31" s="129"/>
      <c r="U31" s="128">
        <f t="shared" si="1"/>
        <v>0</v>
      </c>
    </row>
  </sheetData>
  <sheetProtection/>
  <mergeCells count="12">
    <mergeCell ref="B1:N1"/>
    <mergeCell ref="C3:F3"/>
    <mergeCell ref="G3:J3"/>
    <mergeCell ref="K3:N3"/>
    <mergeCell ref="C9:F9"/>
    <mergeCell ref="G9:J9"/>
    <mergeCell ref="A31:L31"/>
    <mergeCell ref="C15:F15"/>
    <mergeCell ref="G15:J15"/>
    <mergeCell ref="C21:F21"/>
    <mergeCell ref="G21:J21"/>
    <mergeCell ref="A30:L30"/>
  </mergeCells>
  <conditionalFormatting sqref="C3:C26 D10:F14 D16:F20 D22:F26 G3:G29 H4:J8 H10:J14 H16:J20 H22:J29 N24:N25 L12:M13 O3:U11 O24:U31 K3:K29 D4:F8 L4:N11">
    <cfRule type="cellIs" priority="10" dxfId="0" operator="equal" stopIfTrue="1">
      <formula>"Exempt"</formula>
    </cfRule>
  </conditionalFormatting>
  <conditionalFormatting sqref="E4:F8">
    <cfRule type="cellIs" priority="9" dxfId="0" operator="equal" stopIfTrue="1">
      <formula>"Exempt"</formula>
    </cfRule>
  </conditionalFormatting>
  <conditionalFormatting sqref="I4:J8">
    <cfRule type="cellIs" priority="8" dxfId="0" operator="equal" stopIfTrue="1">
      <formula>"Exempt"</formula>
    </cfRule>
  </conditionalFormatting>
  <conditionalFormatting sqref="M4:N8">
    <cfRule type="cellIs" priority="7" dxfId="0" operator="equal" stopIfTrue="1">
      <formula>"Exempt"</formula>
    </cfRule>
  </conditionalFormatting>
  <conditionalFormatting sqref="E10:F14">
    <cfRule type="cellIs" priority="6" dxfId="0" operator="equal" stopIfTrue="1">
      <formula>"Exempt"</formula>
    </cfRule>
  </conditionalFormatting>
  <conditionalFormatting sqref="I10:J14">
    <cfRule type="cellIs" priority="5" dxfId="0" operator="equal" stopIfTrue="1">
      <formula>"Exempt"</formula>
    </cfRule>
  </conditionalFormatting>
  <conditionalFormatting sqref="E16:F20">
    <cfRule type="cellIs" priority="4" dxfId="0" operator="equal" stopIfTrue="1">
      <formula>"Exempt"</formula>
    </cfRule>
  </conditionalFormatting>
  <conditionalFormatting sqref="I16:J20">
    <cfRule type="cellIs" priority="3" dxfId="0" operator="equal" stopIfTrue="1">
      <formula>"Exempt"</formula>
    </cfRule>
  </conditionalFormatting>
  <conditionalFormatting sqref="E22:F26">
    <cfRule type="cellIs" priority="2" dxfId="0" operator="equal" stopIfTrue="1">
      <formula>"Exempt"</formula>
    </cfRule>
  </conditionalFormatting>
  <conditionalFormatting sqref="I22:J26">
    <cfRule type="cellIs" priority="1" dxfId="0" operator="equal" stopIfTrue="1">
      <formula>"Exempt"</formula>
    </cfRule>
  </conditionalFormatting>
  <printOptions horizontalCentered="1" verticalCentered="1"/>
  <pageMargins left="0.19652777777777777" right="0.15763888888888888" top="0.15763888888888888" bottom="0.27569444444444446" header="0.5118055555555555" footer="0.5118055555555555"/>
  <pageSetup fitToHeight="1" fitToWidth="1" horizontalDpi="600" verticalDpi="600" orientation="landscape" paperSize="9" scale="6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="85" zoomScaleNormal="85" zoomScalePageLayoutView="0" workbookViewId="0" topLeftCell="A10">
      <selection activeCell="I22" sqref="I22:J26"/>
    </sheetView>
  </sheetViews>
  <sheetFormatPr defaultColWidth="39.28125" defaultRowHeight="12.75"/>
  <cols>
    <col min="1" max="1" width="3.00390625" style="40" customWidth="1"/>
    <col min="2" max="2" width="26.7109375" style="40" customWidth="1"/>
    <col min="3" max="4" width="24.7109375" style="41" customWidth="1"/>
    <col min="5" max="6" width="5.7109375" style="42" customWidth="1"/>
    <col min="7" max="8" width="24.7109375" style="41" customWidth="1"/>
    <col min="9" max="10" width="5.7109375" style="42" customWidth="1"/>
    <col min="11" max="12" width="24.7109375" style="40" customWidth="1"/>
    <col min="13" max="14" width="5.7109375" style="42" customWidth="1"/>
    <col min="15" max="15" width="13.57421875" style="40" customWidth="1"/>
    <col min="16" max="16" width="0" style="43" hidden="1" customWidth="1"/>
    <col min="17" max="21" width="0" style="40" hidden="1" customWidth="1"/>
    <col min="22" max="16384" width="39.28125" style="40" customWidth="1"/>
  </cols>
  <sheetData>
    <row r="1" spans="2:16" s="44" customFormat="1" ht="18">
      <c r="B1" s="241" t="s">
        <v>181</v>
      </c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P1" s="45"/>
    </row>
    <row r="3" spans="1:21" ht="27.75" customHeight="1" thickBot="1">
      <c r="A3" s="46">
        <v>1</v>
      </c>
      <c r="B3" s="161" t="s">
        <v>182</v>
      </c>
      <c r="C3" s="264" t="s">
        <v>189</v>
      </c>
      <c r="D3" s="264"/>
      <c r="E3" s="264"/>
      <c r="F3" s="264"/>
      <c r="G3" s="265" t="s">
        <v>193</v>
      </c>
      <c r="H3" s="265"/>
      <c r="I3" s="265"/>
      <c r="J3" s="265"/>
      <c r="K3" s="265" t="s">
        <v>208</v>
      </c>
      <c r="L3" s="265"/>
      <c r="M3" s="265"/>
      <c r="N3" s="265"/>
      <c r="R3" s="48" t="s">
        <v>73</v>
      </c>
      <c r="S3" s="48" t="s">
        <v>74</v>
      </c>
      <c r="T3" s="40" t="s">
        <v>75</v>
      </c>
      <c r="U3" s="40" t="s">
        <v>76</v>
      </c>
    </row>
    <row r="4" spans="1:21" ht="27.75" customHeight="1" thickBot="1">
      <c r="A4" s="49">
        <v>2</v>
      </c>
      <c r="B4" s="162" t="s">
        <v>183</v>
      </c>
      <c r="C4" s="51" t="str">
        <f>$B$3</f>
        <v>COUHE 2</v>
      </c>
      <c r="D4" s="51" t="str">
        <f>$B$4</f>
        <v>MAUPREVOIR 1</v>
      </c>
      <c r="E4" s="194">
        <v>0</v>
      </c>
      <c r="F4" s="195">
        <f>36-E4</f>
        <v>36</v>
      </c>
      <c r="G4" s="51" t="str">
        <f>$B$11</f>
        <v>BIGNOUX 3</v>
      </c>
      <c r="H4" s="51" t="str">
        <f>$B$5</f>
        <v>CIVRAY 2</v>
      </c>
      <c r="I4" s="194">
        <v>0</v>
      </c>
      <c r="J4" s="195">
        <f>36-I4</f>
        <v>36</v>
      </c>
      <c r="K4" s="53" t="str">
        <f>$B$7</f>
        <v>PAIZAY 3</v>
      </c>
      <c r="L4" s="53" t="str">
        <f>$B$11</f>
        <v>BIGNOUX 3</v>
      </c>
      <c r="M4" s="194">
        <v>0</v>
      </c>
      <c r="N4" s="195">
        <f>36-M4</f>
        <v>36</v>
      </c>
      <c r="P4" s="54" t="s">
        <v>77</v>
      </c>
      <c r="Q4" s="55"/>
      <c r="R4" s="56">
        <f aca="true" t="shared" si="0" ref="R4:R33">IF(Q4="","",IF(Q4="F",0,IF(Q4=18,2,IF(Q4&gt;18,3,1))))</f>
      </c>
      <c r="S4" s="57"/>
      <c r="T4" s="57"/>
      <c r="U4" s="58">
        <f aca="true" t="shared" si="1" ref="U4:U33">IF(Q4="G",19,Q4)</f>
        <v>0</v>
      </c>
    </row>
    <row r="5" spans="1:21" ht="27.75" customHeight="1" thickBot="1">
      <c r="A5" s="49">
        <v>3</v>
      </c>
      <c r="B5" s="162" t="s">
        <v>184</v>
      </c>
      <c r="C5" s="60" t="str">
        <f>$B$5</f>
        <v>CIVRAY 2</v>
      </c>
      <c r="D5" s="61" t="str">
        <f>$B$6</f>
        <v>MONTMORILLON 1</v>
      </c>
      <c r="E5" s="194">
        <v>0</v>
      </c>
      <c r="F5" s="195">
        <f>36-E5</f>
        <v>36</v>
      </c>
      <c r="G5" s="62" t="str">
        <f>$B$12</f>
        <v>BONNES 3</v>
      </c>
      <c r="H5" s="61" t="str">
        <f>$B$10</f>
        <v>ROCHES PREM 2</v>
      </c>
      <c r="I5" s="194">
        <v>0</v>
      </c>
      <c r="J5" s="195">
        <f>36-I5</f>
        <v>36</v>
      </c>
      <c r="K5" s="63" t="str">
        <f>$B$8</f>
        <v>LUSAC 2</v>
      </c>
      <c r="L5" s="64" t="str">
        <f>$B$10</f>
        <v>ROCHES PREM 2</v>
      </c>
      <c r="M5" s="194">
        <v>0</v>
      </c>
      <c r="N5" s="195">
        <f>36-M5</f>
        <v>36</v>
      </c>
      <c r="P5" s="54" t="s">
        <v>77</v>
      </c>
      <c r="Q5" s="65"/>
      <c r="R5" s="56">
        <f t="shared" si="0"/>
      </c>
      <c r="S5" s="57"/>
      <c r="T5" s="57"/>
      <c r="U5" s="58">
        <f t="shared" si="1"/>
        <v>0</v>
      </c>
    </row>
    <row r="6" spans="1:21" ht="27.75" customHeight="1" thickBot="1">
      <c r="A6" s="49">
        <v>4</v>
      </c>
      <c r="B6" s="162" t="s">
        <v>185</v>
      </c>
      <c r="C6" s="60" t="str">
        <f>$B$7</f>
        <v>PAIZAY 3</v>
      </c>
      <c r="D6" s="61" t="str">
        <f>$B$8</f>
        <v>LUSAC 2</v>
      </c>
      <c r="E6" s="194">
        <v>0</v>
      </c>
      <c r="F6" s="195">
        <f>36-E6</f>
        <v>36</v>
      </c>
      <c r="G6" s="62" t="str">
        <f>$B$3</f>
        <v>COUHE 2</v>
      </c>
      <c r="H6" s="61" t="str">
        <f>$B$8</f>
        <v>LUSAC 2</v>
      </c>
      <c r="I6" s="194">
        <v>0</v>
      </c>
      <c r="J6" s="195">
        <f>36-I6</f>
        <v>36</v>
      </c>
      <c r="K6" s="63" t="str">
        <f>$B$4</f>
        <v>MAUPREVOIR 1</v>
      </c>
      <c r="L6" s="64" t="str">
        <f>$B$5</f>
        <v>CIVRAY 2</v>
      </c>
      <c r="M6" s="194">
        <v>0</v>
      </c>
      <c r="N6" s="195">
        <f>36-M6</f>
        <v>36</v>
      </c>
      <c r="P6" s="54" t="s">
        <v>77</v>
      </c>
      <c r="Q6" s="55"/>
      <c r="R6" s="56">
        <f t="shared" si="0"/>
      </c>
      <c r="S6" s="57"/>
      <c r="T6" s="57"/>
      <c r="U6" s="58">
        <f t="shared" si="1"/>
        <v>0</v>
      </c>
    </row>
    <row r="7" spans="1:21" ht="27.75" customHeight="1" thickBot="1">
      <c r="A7" s="49">
        <v>5</v>
      </c>
      <c r="B7" s="162" t="s">
        <v>186</v>
      </c>
      <c r="C7" s="60" t="str">
        <f>$B$9</f>
        <v>FONTAINE 2</v>
      </c>
      <c r="D7" s="61" t="str">
        <f>$B$10</f>
        <v>ROCHES PREM 2</v>
      </c>
      <c r="E7" s="194">
        <v>0</v>
      </c>
      <c r="F7" s="195">
        <f>36-E7</f>
        <v>36</v>
      </c>
      <c r="G7" s="62" t="str">
        <f>$B$4</f>
        <v>MAUPREVOIR 1</v>
      </c>
      <c r="H7" s="61" t="str">
        <f>$B$6</f>
        <v>MONTMORILLON 1</v>
      </c>
      <c r="I7" s="194">
        <v>0</v>
      </c>
      <c r="J7" s="195">
        <f>36-I7</f>
        <v>36</v>
      </c>
      <c r="K7" s="63" t="str">
        <f>$B$12</f>
        <v>BONNES 3</v>
      </c>
      <c r="L7" s="64" t="str">
        <f>$B$3</f>
        <v>COUHE 2</v>
      </c>
      <c r="M7" s="194">
        <v>0</v>
      </c>
      <c r="N7" s="195">
        <f>36-M7</f>
        <v>36</v>
      </c>
      <c r="P7" s="54" t="s">
        <v>77</v>
      </c>
      <c r="Q7" s="65"/>
      <c r="R7" s="56">
        <f t="shared" si="0"/>
      </c>
      <c r="S7" s="57"/>
      <c r="T7" s="57"/>
      <c r="U7" s="58">
        <f t="shared" si="1"/>
        <v>0</v>
      </c>
    </row>
    <row r="8" spans="1:21" ht="27.75" customHeight="1" thickBot="1">
      <c r="A8" s="49">
        <v>6</v>
      </c>
      <c r="B8" s="162" t="s">
        <v>187</v>
      </c>
      <c r="C8" s="175" t="str">
        <f>$B$11</f>
        <v>BIGNOUX 3</v>
      </c>
      <c r="D8" s="168" t="str">
        <f>$B$12</f>
        <v>BONNES 3</v>
      </c>
      <c r="E8" s="194">
        <v>0</v>
      </c>
      <c r="F8" s="195">
        <f>36-E8</f>
        <v>36</v>
      </c>
      <c r="G8" s="167" t="str">
        <f>$B$7</f>
        <v>PAIZAY 3</v>
      </c>
      <c r="H8" s="168" t="str">
        <f>$B$9</f>
        <v>FONTAINE 2</v>
      </c>
      <c r="I8" s="194">
        <v>0</v>
      </c>
      <c r="J8" s="195">
        <f>36-I8</f>
        <v>36</v>
      </c>
      <c r="K8" s="69" t="str">
        <f>$B$6</f>
        <v>MONTMORILLON 1</v>
      </c>
      <c r="L8" s="70" t="str">
        <f>$B$9</f>
        <v>FONTAINE 2</v>
      </c>
      <c r="M8" s="194">
        <v>0</v>
      </c>
      <c r="N8" s="195">
        <f>36-M8</f>
        <v>36</v>
      </c>
      <c r="P8" s="71" t="s">
        <v>77</v>
      </c>
      <c r="Q8" s="72"/>
      <c r="R8" s="56">
        <f t="shared" si="0"/>
      </c>
      <c r="S8" s="57"/>
      <c r="T8" s="57"/>
      <c r="U8" s="58">
        <f t="shared" si="1"/>
        <v>0</v>
      </c>
    </row>
    <row r="9" spans="1:21" ht="27.75" customHeight="1" thickBot="1">
      <c r="A9" s="49">
        <v>7</v>
      </c>
      <c r="B9" s="174" t="s">
        <v>67</v>
      </c>
      <c r="C9" s="266" t="s">
        <v>190</v>
      </c>
      <c r="D9" s="267"/>
      <c r="E9" s="267"/>
      <c r="F9" s="268"/>
      <c r="G9" s="272" t="s">
        <v>194</v>
      </c>
      <c r="H9" s="273"/>
      <c r="I9" s="273"/>
      <c r="J9" s="274"/>
      <c r="K9" s="73"/>
      <c r="L9" s="73"/>
      <c r="M9" s="74"/>
      <c r="N9" s="74"/>
      <c r="P9" s="75" t="s">
        <v>77</v>
      </c>
      <c r="Q9" s="76"/>
      <c r="R9" s="56">
        <f t="shared" si="0"/>
      </c>
      <c r="S9" s="57"/>
      <c r="T9" s="57"/>
      <c r="U9" s="58">
        <f t="shared" si="1"/>
        <v>0</v>
      </c>
    </row>
    <row r="10" spans="1:21" ht="27.75" customHeight="1" thickBot="1">
      <c r="A10" s="49">
        <v>8</v>
      </c>
      <c r="B10" s="163" t="s">
        <v>188</v>
      </c>
      <c r="C10" s="77" t="str">
        <f>$B$4</f>
        <v>MAUPREVOIR 1</v>
      </c>
      <c r="D10" s="51" t="str">
        <f>$B$11</f>
        <v>BIGNOUX 3</v>
      </c>
      <c r="E10" s="194">
        <v>0</v>
      </c>
      <c r="F10" s="195">
        <f>36-E10</f>
        <v>36</v>
      </c>
      <c r="G10" s="78" t="str">
        <f>$B$9</f>
        <v>FONTAINE 2</v>
      </c>
      <c r="H10" s="51" t="str">
        <f>$B$11</f>
        <v>BIGNOUX 3</v>
      </c>
      <c r="I10" s="194">
        <v>0</v>
      </c>
      <c r="J10" s="195">
        <f>36-I10</f>
        <v>36</v>
      </c>
      <c r="K10" s="79"/>
      <c r="L10" s="73"/>
      <c r="M10" s="80"/>
      <c r="N10" s="80"/>
      <c r="P10" s="75" t="s">
        <v>77</v>
      </c>
      <c r="Q10" s="76"/>
      <c r="R10" s="56">
        <f t="shared" si="0"/>
      </c>
      <c r="S10" s="57"/>
      <c r="T10" s="57"/>
      <c r="U10" s="58">
        <f t="shared" si="1"/>
        <v>0</v>
      </c>
    </row>
    <row r="11" spans="1:21" ht="27.75" customHeight="1" thickBot="1">
      <c r="A11" s="49">
        <v>9</v>
      </c>
      <c r="B11" s="59" t="s">
        <v>68</v>
      </c>
      <c r="C11" s="60" t="str">
        <f>$B$10</f>
        <v>ROCHES PREM 2</v>
      </c>
      <c r="D11" s="61" t="str">
        <f>$B$5</f>
        <v>CIVRAY 2</v>
      </c>
      <c r="E11" s="194">
        <v>0</v>
      </c>
      <c r="F11" s="195">
        <f>36-E11</f>
        <v>36</v>
      </c>
      <c r="G11" s="62" t="str">
        <f>$B$10</f>
        <v>ROCHES PREM 2</v>
      </c>
      <c r="H11" s="61" t="str">
        <f>$B$7</f>
        <v>PAIZAY 3</v>
      </c>
      <c r="I11" s="194">
        <v>0</v>
      </c>
      <c r="J11" s="195">
        <f>36-I11</f>
        <v>36</v>
      </c>
      <c r="K11" s="79"/>
      <c r="L11" s="73"/>
      <c r="M11" s="80"/>
      <c r="N11" s="80"/>
      <c r="P11" s="75" t="s">
        <v>77</v>
      </c>
      <c r="Q11" s="81"/>
      <c r="R11" s="56">
        <f t="shared" si="0"/>
      </c>
      <c r="S11" s="57"/>
      <c r="T11" s="57"/>
      <c r="U11" s="58">
        <f t="shared" si="1"/>
        <v>0</v>
      </c>
    </row>
    <row r="12" spans="1:21" ht="27.75" customHeight="1" thickBot="1">
      <c r="A12" s="82">
        <v>10</v>
      </c>
      <c r="B12" s="83" t="s">
        <v>198</v>
      </c>
      <c r="C12" s="60" t="str">
        <f>$B$8</f>
        <v>LUSAC 2</v>
      </c>
      <c r="D12" s="61" t="str">
        <f>$B$9</f>
        <v>FONTAINE 2</v>
      </c>
      <c r="E12" s="194">
        <v>0</v>
      </c>
      <c r="F12" s="195">
        <f>36-E12</f>
        <v>36</v>
      </c>
      <c r="G12" s="62" t="str">
        <f>$B$8</f>
        <v>LUSAC 2</v>
      </c>
      <c r="H12" s="61" t="str">
        <f>$B$4</f>
        <v>MAUPREVOIR 1</v>
      </c>
      <c r="I12" s="194">
        <v>0</v>
      </c>
      <c r="J12" s="195">
        <f>36-I12</f>
        <v>36</v>
      </c>
      <c r="K12" s="236" t="s">
        <v>78</v>
      </c>
      <c r="L12" s="236"/>
      <c r="M12" s="236"/>
      <c r="N12" s="236"/>
      <c r="P12" s="75" t="s">
        <v>77</v>
      </c>
      <c r="Q12" s="76"/>
      <c r="R12" s="56">
        <f t="shared" si="0"/>
      </c>
      <c r="S12" s="84">
        <f>SUM(R4:R12)</f>
        <v>0</v>
      </c>
      <c r="T12" s="84">
        <f>SUM(U4:U12)</f>
        <v>0</v>
      </c>
      <c r="U12" s="58">
        <f t="shared" si="1"/>
        <v>0</v>
      </c>
    </row>
    <row r="13" spans="1:21" ht="27.75" customHeight="1" thickBot="1">
      <c r="A13" s="85"/>
      <c r="B13" s="85"/>
      <c r="C13" s="62" t="str">
        <f>$B$6</f>
        <v>MONTMORILLON 1</v>
      </c>
      <c r="D13" s="61" t="str">
        <f>$B$3</f>
        <v>COUHE 2</v>
      </c>
      <c r="E13" s="194">
        <v>0</v>
      </c>
      <c r="F13" s="195">
        <f>36-E13</f>
        <v>36</v>
      </c>
      <c r="G13" s="62" t="str">
        <f>$B$5</f>
        <v>CIVRAY 2</v>
      </c>
      <c r="H13" s="61" t="str">
        <f>$B$3</f>
        <v>COUHE 2</v>
      </c>
      <c r="I13" s="194">
        <v>0</v>
      </c>
      <c r="J13" s="195">
        <f>36-I13</f>
        <v>36</v>
      </c>
      <c r="K13" s="238"/>
      <c r="L13" s="238"/>
      <c r="M13" s="86" t="s">
        <v>79</v>
      </c>
      <c r="N13" s="87" t="s">
        <v>80</v>
      </c>
      <c r="P13" s="88" t="s">
        <v>81</v>
      </c>
      <c r="Q13" s="89"/>
      <c r="R13" s="56">
        <f t="shared" si="0"/>
      </c>
      <c r="S13" s="57"/>
      <c r="T13" s="57"/>
      <c r="U13" s="58">
        <f t="shared" si="1"/>
        <v>0</v>
      </c>
    </row>
    <row r="14" spans="1:21" ht="27.75" customHeight="1" thickBot="1">
      <c r="A14" s="85"/>
      <c r="B14" s="85"/>
      <c r="C14" s="167" t="str">
        <f>$B$12</f>
        <v>BONNES 3</v>
      </c>
      <c r="D14" s="168" t="str">
        <f>$B$7</f>
        <v>PAIZAY 3</v>
      </c>
      <c r="E14" s="194">
        <v>0</v>
      </c>
      <c r="F14" s="195">
        <f>36-E14</f>
        <v>36</v>
      </c>
      <c r="G14" s="167" t="str">
        <f>$B$6</f>
        <v>MONTMORILLON 1</v>
      </c>
      <c r="H14" s="168" t="str">
        <f>$B$12</f>
        <v>BONNES 3</v>
      </c>
      <c r="I14" s="194">
        <v>0</v>
      </c>
      <c r="J14" s="195">
        <f>36-I14</f>
        <v>36</v>
      </c>
      <c r="K14" s="90">
        <v>1</v>
      </c>
      <c r="L14" s="91" t="s">
        <v>77</v>
      </c>
      <c r="M14" s="92">
        <v>0</v>
      </c>
      <c r="N14" s="93">
        <v>0</v>
      </c>
      <c r="P14" s="54" t="s">
        <v>81</v>
      </c>
      <c r="Q14" s="55"/>
      <c r="R14" s="56">
        <f t="shared" si="0"/>
      </c>
      <c r="S14" s="57"/>
      <c r="T14" s="57"/>
      <c r="U14" s="58">
        <f t="shared" si="1"/>
        <v>0</v>
      </c>
    </row>
    <row r="15" spans="1:21" ht="27.75" customHeight="1" thickBot="1">
      <c r="A15" s="85"/>
      <c r="B15" s="85"/>
      <c r="C15" s="266" t="s">
        <v>191</v>
      </c>
      <c r="D15" s="267"/>
      <c r="E15" s="267"/>
      <c r="F15" s="268"/>
      <c r="G15" s="272" t="s">
        <v>195</v>
      </c>
      <c r="H15" s="273"/>
      <c r="I15" s="273"/>
      <c r="J15" s="274"/>
      <c r="K15" s="106">
        <v>2</v>
      </c>
      <c r="L15" s="95" t="s">
        <v>81</v>
      </c>
      <c r="M15" s="84">
        <v>0</v>
      </c>
      <c r="N15" s="96">
        <v>0</v>
      </c>
      <c r="P15" s="54" t="s">
        <v>81</v>
      </c>
      <c r="Q15" s="55"/>
      <c r="R15" s="56">
        <f t="shared" si="0"/>
      </c>
      <c r="S15" s="57"/>
      <c r="T15" s="57"/>
      <c r="U15" s="58">
        <f t="shared" si="1"/>
        <v>0</v>
      </c>
    </row>
    <row r="16" spans="1:21" ht="27.75" customHeight="1" thickBot="1">
      <c r="A16" s="85"/>
      <c r="B16" s="85"/>
      <c r="C16" s="78" t="str">
        <f>$B$11</f>
        <v>BIGNOUX 3</v>
      </c>
      <c r="D16" s="51" t="str">
        <f>$B$10</f>
        <v>ROCHES PREM 2</v>
      </c>
      <c r="E16" s="194">
        <v>0</v>
      </c>
      <c r="F16" s="195">
        <f>36-E16</f>
        <v>36</v>
      </c>
      <c r="G16" s="97" t="str">
        <f>$B$7</f>
        <v>PAIZAY 3</v>
      </c>
      <c r="H16" s="53" t="str">
        <f>$B$5</f>
        <v>CIVRAY 2</v>
      </c>
      <c r="I16" s="194">
        <v>0</v>
      </c>
      <c r="J16" s="195">
        <f>36-I16</f>
        <v>36</v>
      </c>
      <c r="K16" s="94">
        <v>3</v>
      </c>
      <c r="L16" s="95" t="s">
        <v>82</v>
      </c>
      <c r="M16" s="84">
        <v>0</v>
      </c>
      <c r="N16" s="96">
        <v>0</v>
      </c>
      <c r="P16" s="54" t="s">
        <v>81</v>
      </c>
      <c r="Q16" s="65"/>
      <c r="R16" s="56">
        <f t="shared" si="0"/>
      </c>
      <c r="S16" s="57"/>
      <c r="T16" s="57"/>
      <c r="U16" s="58">
        <f t="shared" si="1"/>
        <v>0</v>
      </c>
    </row>
    <row r="17" spans="1:21" ht="27.75" customHeight="1" thickBot="1">
      <c r="A17" s="98"/>
      <c r="B17" s="98"/>
      <c r="C17" s="62" t="str">
        <f>$B$5</f>
        <v>CIVRAY 2</v>
      </c>
      <c r="D17" s="61" t="str">
        <f>$B$8</f>
        <v>LUSAC 2</v>
      </c>
      <c r="E17" s="194">
        <v>0</v>
      </c>
      <c r="F17" s="195">
        <f>36-E17</f>
        <v>36</v>
      </c>
      <c r="G17" s="63" t="str">
        <f>$B$11</f>
        <v>BIGNOUX 3</v>
      </c>
      <c r="H17" s="64" t="str">
        <f>$B$3</f>
        <v>COUHE 2</v>
      </c>
      <c r="I17" s="194">
        <v>0</v>
      </c>
      <c r="J17" s="195">
        <f>36-I17</f>
        <v>36</v>
      </c>
      <c r="K17" s="94"/>
      <c r="L17" s="95" t="s">
        <v>83</v>
      </c>
      <c r="M17" s="84">
        <v>0</v>
      </c>
      <c r="N17" s="96">
        <v>0</v>
      </c>
      <c r="P17" s="99" t="s">
        <v>81</v>
      </c>
      <c r="Q17" s="55"/>
      <c r="R17" s="56">
        <f t="shared" si="0"/>
      </c>
      <c r="S17" s="57"/>
      <c r="T17" s="57"/>
      <c r="U17" s="58">
        <f t="shared" si="1"/>
        <v>0</v>
      </c>
    </row>
    <row r="18" spans="1:21" ht="27.75" customHeight="1" thickBot="1">
      <c r="A18" s="100" t="s">
        <v>84</v>
      </c>
      <c r="B18" s="101"/>
      <c r="C18" s="62" t="str">
        <f>$B$7</f>
        <v>PAIZAY 3</v>
      </c>
      <c r="D18" s="61" t="str">
        <f>$B$6</f>
        <v>MONTMORILLON 1</v>
      </c>
      <c r="E18" s="194">
        <v>0</v>
      </c>
      <c r="F18" s="195">
        <f>36-E18</f>
        <v>36</v>
      </c>
      <c r="G18" s="63" t="str">
        <f>$B$6</f>
        <v>MONTMORILLON 1</v>
      </c>
      <c r="H18" s="64" t="str">
        <f>$B$8</f>
        <v>LUSAC 2</v>
      </c>
      <c r="I18" s="194">
        <v>0</v>
      </c>
      <c r="J18" s="195">
        <f>36-I18</f>
        <v>36</v>
      </c>
      <c r="K18" s="94">
        <v>5</v>
      </c>
      <c r="L18" s="95" t="s">
        <v>85</v>
      </c>
      <c r="M18" s="84">
        <v>0</v>
      </c>
      <c r="N18" s="96">
        <v>0</v>
      </c>
      <c r="P18" s="102" t="s">
        <v>81</v>
      </c>
      <c r="Q18" s="103"/>
      <c r="R18" s="56">
        <f t="shared" si="0"/>
      </c>
      <c r="S18" s="57"/>
      <c r="T18" s="57"/>
      <c r="U18" s="58">
        <f t="shared" si="1"/>
        <v>0</v>
      </c>
    </row>
    <row r="19" spans="1:21" ht="27.75" customHeight="1" thickBot="1">
      <c r="A19" s="101" t="s">
        <v>86</v>
      </c>
      <c r="B19" s="101"/>
      <c r="C19" s="62" t="str">
        <f>$B$12</f>
        <v>BONNES 3</v>
      </c>
      <c r="D19" s="61" t="str">
        <f>$B$4</f>
        <v>MAUPREVOIR 1</v>
      </c>
      <c r="E19" s="194">
        <v>0</v>
      </c>
      <c r="F19" s="195">
        <f>36-E19</f>
        <v>36</v>
      </c>
      <c r="G19" s="63" t="str">
        <f>$B$4</f>
        <v>MAUPREVOIR 1</v>
      </c>
      <c r="H19" s="64" t="str">
        <f>$B$10</f>
        <v>ROCHES PREM 2</v>
      </c>
      <c r="I19" s="194">
        <v>0</v>
      </c>
      <c r="J19" s="195">
        <f>36-I19</f>
        <v>36</v>
      </c>
      <c r="K19" s="94">
        <v>6</v>
      </c>
      <c r="L19" s="95" t="s">
        <v>87</v>
      </c>
      <c r="M19" s="84">
        <v>0</v>
      </c>
      <c r="N19" s="96">
        <v>0</v>
      </c>
      <c r="P19" s="75" t="s">
        <v>81</v>
      </c>
      <c r="Q19" s="81"/>
      <c r="R19" s="56">
        <f t="shared" si="0"/>
      </c>
      <c r="S19" s="57"/>
      <c r="T19" s="57"/>
      <c r="U19" s="58">
        <f t="shared" si="1"/>
        <v>0</v>
      </c>
    </row>
    <row r="20" spans="1:21" ht="27.75" customHeight="1" thickBot="1">
      <c r="A20" s="101" t="s">
        <v>88</v>
      </c>
      <c r="B20" s="101"/>
      <c r="C20" s="167" t="str">
        <f>$B$3</f>
        <v>COUHE 2</v>
      </c>
      <c r="D20" s="168" t="str">
        <f>$B$9</f>
        <v>FONTAINE 2</v>
      </c>
      <c r="E20" s="194">
        <v>0</v>
      </c>
      <c r="F20" s="195">
        <f>36-E20</f>
        <v>36</v>
      </c>
      <c r="G20" s="171" t="str">
        <f>$B$12</f>
        <v>BONNES 3</v>
      </c>
      <c r="H20" s="172" t="str">
        <f>$B$9</f>
        <v>FONTAINE 2</v>
      </c>
      <c r="I20" s="194">
        <v>0</v>
      </c>
      <c r="J20" s="195">
        <f>36-I20</f>
        <v>36</v>
      </c>
      <c r="K20" s="94">
        <v>7</v>
      </c>
      <c r="L20" s="95" t="s">
        <v>89</v>
      </c>
      <c r="M20" s="84">
        <v>0</v>
      </c>
      <c r="N20" s="96">
        <v>0</v>
      </c>
      <c r="P20" s="75" t="s">
        <v>81</v>
      </c>
      <c r="Q20" s="76"/>
      <c r="R20" s="56">
        <f t="shared" si="0"/>
      </c>
      <c r="S20" s="57"/>
      <c r="T20" s="57"/>
      <c r="U20" s="58">
        <f t="shared" si="1"/>
        <v>0</v>
      </c>
    </row>
    <row r="21" spans="1:21" ht="27.75" customHeight="1" thickBot="1">
      <c r="A21" s="98"/>
      <c r="B21" s="98"/>
      <c r="C21" s="275" t="s">
        <v>192</v>
      </c>
      <c r="D21" s="276"/>
      <c r="E21" s="276"/>
      <c r="F21" s="277"/>
      <c r="G21" s="278" t="s">
        <v>196</v>
      </c>
      <c r="H21" s="279"/>
      <c r="I21" s="279"/>
      <c r="J21" s="280"/>
      <c r="K21" s="106">
        <v>8</v>
      </c>
      <c r="L21" s="95" t="s">
        <v>90</v>
      </c>
      <c r="M21" s="84">
        <v>0</v>
      </c>
      <c r="N21" s="96">
        <v>0</v>
      </c>
      <c r="P21" s="75" t="s">
        <v>81</v>
      </c>
      <c r="Q21" s="81"/>
      <c r="R21" s="56">
        <f t="shared" si="0"/>
      </c>
      <c r="S21" s="84">
        <f>SUM(R13:R21)</f>
        <v>0</v>
      </c>
      <c r="T21" s="84">
        <f>SUM(U13:U21)</f>
        <v>0</v>
      </c>
      <c r="U21" s="58">
        <f t="shared" si="1"/>
        <v>0</v>
      </c>
    </row>
    <row r="22" spans="1:21" ht="27.75" customHeight="1" thickBot="1">
      <c r="A22" s="98"/>
      <c r="B22" s="98"/>
      <c r="C22" s="78" t="str">
        <f>$B$4</f>
        <v>MAUPREVOIR 1</v>
      </c>
      <c r="D22" s="51" t="str">
        <f>$B$7</f>
        <v>PAIZAY 3</v>
      </c>
      <c r="E22" s="194">
        <v>0</v>
      </c>
      <c r="F22" s="195">
        <f>36-E22</f>
        <v>36</v>
      </c>
      <c r="G22" s="173" t="str">
        <f>$B$5</f>
        <v>CIVRAY 2</v>
      </c>
      <c r="H22" s="53" t="str">
        <f>$B$12</f>
        <v>BONNES 3</v>
      </c>
      <c r="I22" s="194">
        <v>0</v>
      </c>
      <c r="J22" s="195">
        <f>36-I22</f>
        <v>36</v>
      </c>
      <c r="K22" s="106">
        <v>9</v>
      </c>
      <c r="L22" s="95" t="s">
        <v>91</v>
      </c>
      <c r="M22" s="84">
        <v>0</v>
      </c>
      <c r="N22" s="96">
        <v>0</v>
      </c>
      <c r="P22" s="75" t="s">
        <v>82</v>
      </c>
      <c r="Q22" s="76"/>
      <c r="R22" s="56">
        <f t="shared" si="0"/>
      </c>
      <c r="S22" s="57"/>
      <c r="T22" s="57"/>
      <c r="U22" s="58">
        <f t="shared" si="1"/>
        <v>0</v>
      </c>
    </row>
    <row r="23" spans="1:21" ht="27.75" customHeight="1" thickBot="1">
      <c r="A23" s="98"/>
      <c r="B23" s="98"/>
      <c r="C23" s="62" t="str">
        <f>$B$9</f>
        <v>FONTAINE 2</v>
      </c>
      <c r="D23" s="61" t="str">
        <f>$B$5</f>
        <v>CIVRAY 2</v>
      </c>
      <c r="E23" s="194">
        <v>0</v>
      </c>
      <c r="F23" s="195">
        <f>36-E23</f>
        <v>36</v>
      </c>
      <c r="G23" s="107" t="str">
        <f>$B$3</f>
        <v>COUHE 2</v>
      </c>
      <c r="H23" s="64" t="str">
        <f>$B$7</f>
        <v>PAIZAY 3</v>
      </c>
      <c r="I23" s="194">
        <v>0</v>
      </c>
      <c r="J23" s="195">
        <f>36-I23</f>
        <v>36</v>
      </c>
      <c r="K23" s="108">
        <v>10</v>
      </c>
      <c r="L23" s="109" t="s">
        <v>92</v>
      </c>
      <c r="M23" s="110">
        <v>0</v>
      </c>
      <c r="N23" s="111">
        <v>0</v>
      </c>
      <c r="P23" s="88" t="s">
        <v>82</v>
      </c>
      <c r="Q23" s="112"/>
      <c r="R23" s="56">
        <f t="shared" si="0"/>
      </c>
      <c r="S23" s="57"/>
      <c r="T23" s="57"/>
      <c r="U23" s="58">
        <f t="shared" si="1"/>
        <v>0</v>
      </c>
    </row>
    <row r="24" spans="1:21" ht="27.75" customHeight="1" thickBot="1">
      <c r="A24" s="98"/>
      <c r="B24" s="98"/>
      <c r="C24" s="62" t="str">
        <f>$B$10</f>
        <v>ROCHES PREM 2</v>
      </c>
      <c r="D24" s="61" t="str">
        <f>$B$3</f>
        <v>COUHE 2</v>
      </c>
      <c r="E24" s="194">
        <v>0</v>
      </c>
      <c r="F24" s="195">
        <f>36-E24</f>
        <v>36</v>
      </c>
      <c r="G24" s="107" t="str">
        <f>$B$9</f>
        <v>FONTAINE 2</v>
      </c>
      <c r="H24" s="64" t="str">
        <f>$B$4</f>
        <v>MAUPREVOIR 1</v>
      </c>
      <c r="I24" s="194">
        <v>0</v>
      </c>
      <c r="J24" s="195">
        <f>36-I24</f>
        <v>36</v>
      </c>
      <c r="K24" s="79"/>
      <c r="L24" s="113"/>
      <c r="M24" s="114"/>
      <c r="N24" s="114"/>
      <c r="P24" s="99" t="s">
        <v>82</v>
      </c>
      <c r="Q24" s="65"/>
      <c r="R24" s="56">
        <f t="shared" si="0"/>
      </c>
      <c r="S24" s="57"/>
      <c r="T24" s="57"/>
      <c r="U24" s="58">
        <f t="shared" si="1"/>
        <v>0</v>
      </c>
    </row>
    <row r="25" spans="1:21" ht="27.75" customHeight="1" thickBot="1">
      <c r="A25" s="98"/>
      <c r="B25" s="98"/>
      <c r="C25" s="62" t="str">
        <f>$B$6</f>
        <v>MONTMORILLON 1</v>
      </c>
      <c r="D25" s="61" t="str">
        <f>$B$11</f>
        <v>BIGNOUX 3</v>
      </c>
      <c r="E25" s="194">
        <v>0</v>
      </c>
      <c r="F25" s="195">
        <f>36-E25</f>
        <v>36</v>
      </c>
      <c r="G25" s="107" t="str">
        <f>$B$11</f>
        <v>BIGNOUX 3</v>
      </c>
      <c r="H25" s="64" t="str">
        <f>$B$8</f>
        <v>LUSAC 2</v>
      </c>
      <c r="I25" s="194">
        <v>0</v>
      </c>
      <c r="J25" s="195">
        <f>36-I25</f>
        <v>36</v>
      </c>
      <c r="K25" s="79"/>
      <c r="L25" s="113"/>
      <c r="M25" s="114"/>
      <c r="N25" s="114"/>
      <c r="P25" s="99" t="s">
        <v>82</v>
      </c>
      <c r="Q25" s="55"/>
      <c r="R25" s="56">
        <f t="shared" si="0"/>
      </c>
      <c r="S25" s="57"/>
      <c r="T25" s="57"/>
      <c r="U25" s="58">
        <f t="shared" si="1"/>
        <v>0</v>
      </c>
    </row>
    <row r="26" spans="1:21" ht="27.75" customHeight="1" thickBot="1">
      <c r="A26" s="98"/>
      <c r="B26" s="98"/>
      <c r="C26" s="68" t="str">
        <f>$B$8</f>
        <v>LUSAC 2</v>
      </c>
      <c r="D26" s="67" t="str">
        <f>$B$12</f>
        <v>BONNES 3</v>
      </c>
      <c r="E26" s="194">
        <v>0</v>
      </c>
      <c r="F26" s="195">
        <f>36-E26</f>
        <v>36</v>
      </c>
      <c r="G26" s="115" t="str">
        <f>$B$10</f>
        <v>ROCHES PREM 2</v>
      </c>
      <c r="H26" s="70" t="str">
        <f>$B$6</f>
        <v>MONTMORILLON 1</v>
      </c>
      <c r="I26" s="194">
        <v>0</v>
      </c>
      <c r="J26" s="195">
        <f>36-I26</f>
        <v>36</v>
      </c>
      <c r="K26" s="79"/>
      <c r="L26" s="116"/>
      <c r="M26" s="117"/>
      <c r="N26" s="117"/>
      <c r="P26" s="99" t="s">
        <v>82</v>
      </c>
      <c r="Q26" s="55"/>
      <c r="R26" s="56">
        <f t="shared" si="0"/>
      </c>
      <c r="S26" s="57"/>
      <c r="T26" s="57"/>
      <c r="U26" s="58">
        <f t="shared" si="1"/>
        <v>0</v>
      </c>
    </row>
    <row r="27" spans="7:21" ht="15.75">
      <c r="G27" s="118"/>
      <c r="H27" s="118"/>
      <c r="I27" s="119"/>
      <c r="J27" s="119"/>
      <c r="K27" s="120"/>
      <c r="L27" s="121"/>
      <c r="M27" s="122"/>
      <c r="N27" s="122"/>
      <c r="P27" s="99" t="s">
        <v>82</v>
      </c>
      <c r="Q27" s="65"/>
      <c r="R27" s="56">
        <f t="shared" si="0"/>
      </c>
      <c r="S27" s="57"/>
      <c r="T27" s="57"/>
      <c r="U27" s="58">
        <f t="shared" si="1"/>
        <v>0</v>
      </c>
    </row>
    <row r="28" spans="7:21" ht="15.75">
      <c r="G28" s="118"/>
      <c r="H28" s="118"/>
      <c r="I28" s="119"/>
      <c r="J28" s="119"/>
      <c r="K28" s="120"/>
      <c r="L28" s="121"/>
      <c r="M28" s="122"/>
      <c r="N28" s="122"/>
      <c r="P28" s="102" t="s">
        <v>82</v>
      </c>
      <c r="Q28" s="72"/>
      <c r="R28" s="56">
        <f t="shared" si="0"/>
      </c>
      <c r="S28" s="57"/>
      <c r="T28" s="57"/>
      <c r="U28" s="58">
        <f t="shared" si="1"/>
        <v>0</v>
      </c>
    </row>
    <row r="29" spans="7:21" ht="15.75">
      <c r="G29" s="118"/>
      <c r="H29" s="118"/>
      <c r="I29" s="119"/>
      <c r="J29" s="119"/>
      <c r="K29" s="120"/>
      <c r="L29" s="121"/>
      <c r="M29" s="122"/>
      <c r="N29" s="122"/>
      <c r="P29" s="75" t="s">
        <v>82</v>
      </c>
      <c r="Q29" s="76"/>
      <c r="R29" s="56">
        <f t="shared" si="0"/>
      </c>
      <c r="S29" s="57"/>
      <c r="T29" s="57"/>
      <c r="U29" s="58">
        <f t="shared" si="1"/>
        <v>0</v>
      </c>
    </row>
    <row r="30" spans="1:21" s="123" customFormat="1" ht="23.25">
      <c r="A30" s="233" t="s">
        <v>180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P30" s="124" t="s">
        <v>82</v>
      </c>
      <c r="Q30" s="125"/>
      <c r="R30" s="126">
        <f t="shared" si="0"/>
      </c>
      <c r="S30" s="127">
        <f>SUM(R22:R30)</f>
        <v>0</v>
      </c>
      <c r="T30" s="127">
        <f>SUM(U22:U30)</f>
        <v>0</v>
      </c>
      <c r="U30" s="128">
        <f t="shared" si="1"/>
        <v>0</v>
      </c>
    </row>
    <row r="31" spans="1:21" s="123" customFormat="1" ht="23.25">
      <c r="A31" s="233" t="s">
        <v>136</v>
      </c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P31" s="124" t="s">
        <v>83</v>
      </c>
      <c r="Q31" s="125"/>
      <c r="R31" s="126">
        <f t="shared" si="0"/>
      </c>
      <c r="S31" s="129"/>
      <c r="T31" s="129"/>
      <c r="U31" s="128">
        <f t="shared" si="1"/>
        <v>0</v>
      </c>
    </row>
    <row r="32" spans="7:21" ht="15.75">
      <c r="G32" s="234"/>
      <c r="H32" s="234"/>
      <c r="I32" s="234"/>
      <c r="J32" s="234"/>
      <c r="K32" s="120"/>
      <c r="L32" s="120"/>
      <c r="M32" s="120"/>
      <c r="N32" s="120"/>
      <c r="P32" s="75" t="s">
        <v>83</v>
      </c>
      <c r="Q32" s="76"/>
      <c r="R32" s="56">
        <f t="shared" si="0"/>
      </c>
      <c r="S32" s="57"/>
      <c r="T32" s="57"/>
      <c r="U32" s="58">
        <f t="shared" si="1"/>
        <v>0</v>
      </c>
    </row>
    <row r="33" spans="7:21" ht="15.75">
      <c r="G33" s="118"/>
      <c r="H33" s="118"/>
      <c r="I33" s="119"/>
      <c r="J33" s="119"/>
      <c r="P33" s="88" t="s">
        <v>83</v>
      </c>
      <c r="Q33" s="112"/>
      <c r="R33" s="56">
        <f t="shared" si="0"/>
      </c>
      <c r="S33" s="57"/>
      <c r="T33" s="57"/>
      <c r="U33" s="58">
        <f t="shared" si="1"/>
        <v>0</v>
      </c>
    </row>
  </sheetData>
  <sheetProtection/>
  <mergeCells count="15">
    <mergeCell ref="A30:N30"/>
    <mergeCell ref="A31:N31"/>
    <mergeCell ref="G32:J32"/>
    <mergeCell ref="K12:N12"/>
    <mergeCell ref="K13:L13"/>
    <mergeCell ref="C15:F15"/>
    <mergeCell ref="G15:J15"/>
    <mergeCell ref="C21:F21"/>
    <mergeCell ref="G21:J21"/>
    <mergeCell ref="B1:N1"/>
    <mergeCell ref="C3:F3"/>
    <mergeCell ref="G3:J3"/>
    <mergeCell ref="K3:N3"/>
    <mergeCell ref="C9:F9"/>
    <mergeCell ref="G9:J9"/>
  </mergeCells>
  <conditionalFormatting sqref="C3:C26 D4:F8 D10:F14 D16:F20 D22:F26 G3:G29 G32:O33 H4:J8 H10:J14 H16:J20 H22:J29 K3:K29 L4:N11 L14:L25 M13:N25 O3:V33">
    <cfRule type="cellIs" priority="10" dxfId="0" operator="equal" stopIfTrue="1">
      <formula>"Exempt"</formula>
    </cfRule>
  </conditionalFormatting>
  <conditionalFormatting sqref="E4:F8">
    <cfRule type="cellIs" priority="9" dxfId="0" operator="equal" stopIfTrue="1">
      <formula>"Exempt"</formula>
    </cfRule>
  </conditionalFormatting>
  <conditionalFormatting sqref="I4:J8">
    <cfRule type="cellIs" priority="8" dxfId="0" operator="equal" stopIfTrue="1">
      <formula>"Exempt"</formula>
    </cfRule>
  </conditionalFormatting>
  <conditionalFormatting sqref="M4:N8">
    <cfRule type="cellIs" priority="7" dxfId="0" operator="equal" stopIfTrue="1">
      <formula>"Exempt"</formula>
    </cfRule>
  </conditionalFormatting>
  <conditionalFormatting sqref="E10:F14">
    <cfRule type="cellIs" priority="6" dxfId="0" operator="equal" stopIfTrue="1">
      <formula>"Exempt"</formula>
    </cfRule>
  </conditionalFormatting>
  <conditionalFormatting sqref="I10:J14">
    <cfRule type="cellIs" priority="5" dxfId="0" operator="equal" stopIfTrue="1">
      <formula>"Exempt"</formula>
    </cfRule>
  </conditionalFormatting>
  <conditionalFormatting sqref="E16:F20">
    <cfRule type="cellIs" priority="4" dxfId="0" operator="equal" stopIfTrue="1">
      <formula>"Exempt"</formula>
    </cfRule>
  </conditionalFormatting>
  <conditionalFormatting sqref="I16:J20">
    <cfRule type="cellIs" priority="3" dxfId="0" operator="equal" stopIfTrue="1">
      <formula>"Exempt"</formula>
    </cfRule>
  </conditionalFormatting>
  <conditionalFormatting sqref="E22:F26">
    <cfRule type="cellIs" priority="2" dxfId="0" operator="equal" stopIfTrue="1">
      <formula>"Exempt"</formula>
    </cfRule>
  </conditionalFormatting>
  <conditionalFormatting sqref="I22:J26">
    <cfRule type="cellIs" priority="1" dxfId="0" operator="equal" stopIfTrue="1">
      <formula>"Exempt"</formula>
    </cfRule>
  </conditionalFormatting>
  <printOptions horizontalCentered="1" verticalCentered="1"/>
  <pageMargins left="0.19652777777777777" right="0.15763888888888888" top="0.15763888888888888" bottom="0.27569444444444446" header="0.5118055555555555" footer="0.5118055555555555"/>
  <pageSetup fitToHeight="1" fitToWidth="1" horizontalDpi="600" verticalDpi="600" orientation="landscape" paperSize="9" scale="6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2014-01-20T08:37:16Z</cp:lastPrinted>
  <dcterms:created xsi:type="dcterms:W3CDTF">2014-01-05T09:19:03Z</dcterms:created>
  <dcterms:modified xsi:type="dcterms:W3CDTF">2014-01-20T10:46:45Z</dcterms:modified>
  <cp:category/>
  <cp:version/>
  <cp:contentType/>
  <cp:contentStatus/>
</cp:coreProperties>
</file>