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CNC 1 - 2017" sheetId="1" r:id="rId1"/>
  </sheets>
  <definedNames>
    <definedName name="_xlnm.Print_Area" localSheetId="0">'CNC 1 - 2017'!$A$1:$X$18</definedName>
    <definedName name="Excel_BuiltIn_Print_Area" localSheetId="0">'CNC 1 - 2017'!#REF!</definedName>
  </definedNames>
  <calcPr fullCalcOnLoad="1"/>
</workbook>
</file>

<file path=xl/sharedStrings.xml><?xml version="1.0" encoding="utf-8"?>
<sst xmlns="http://schemas.openxmlformats.org/spreadsheetml/2006/main" count="84" uniqueCount="42">
  <si>
    <t>CNC 1 - 2017</t>
  </si>
  <si>
    <t>Division</t>
  </si>
  <si>
    <t>Commission Territoriale</t>
  </si>
  <si>
    <t>Comité Régional</t>
  </si>
  <si>
    <t>GR</t>
  </si>
  <si>
    <t>Burbure - L'Entente Burburaine (62)</t>
  </si>
  <si>
    <t>Cercle Bouliste d' ILLZACH (68)</t>
  </si>
  <si>
    <t>CNC1</t>
  </si>
  <si>
    <t>Alsace</t>
  </si>
  <si>
    <t>GRAND EST</t>
  </si>
  <si>
    <t>A</t>
  </si>
  <si>
    <t>D</t>
  </si>
  <si>
    <t>SE PAVILLONS-SOUS-BOIS (93)</t>
  </si>
  <si>
    <t>ILE DE France</t>
  </si>
  <si>
    <t>PC "Les Capucins" POURU ST REMY (08)</t>
  </si>
  <si>
    <t>Champagne Ardenne</t>
  </si>
  <si>
    <t>Charly Pétanque de GENNEVILLIERS (92)</t>
  </si>
  <si>
    <t>E</t>
  </si>
  <si>
    <t>HANCHES Pétanque (28)</t>
  </si>
  <si>
    <t>CENTRE VAL DE LOIRE</t>
  </si>
  <si>
    <t>Stade AUXERROIS (89)</t>
  </si>
  <si>
    <t>Bourgogne</t>
  </si>
  <si>
    <t>BOURGOGNE FRANCHE COMTE</t>
  </si>
  <si>
    <t>CSM SULLYLOIS (45)</t>
  </si>
  <si>
    <t>AS BREUILLOISE Pétanque (77)</t>
  </si>
  <si>
    <t>C</t>
  </si>
  <si>
    <t xml:space="preserve"> Union Sportive FLORENTAISE Pétanque (18)</t>
  </si>
  <si>
    <t>B</t>
  </si>
  <si>
    <t>Les Amis de la Pétanque de BOURBON-LANCY (71)</t>
  </si>
  <si>
    <t>GOURDON Pétanque (46)</t>
  </si>
  <si>
    <t>Midi Pyrénées</t>
  </si>
  <si>
    <t>OCCITANIE</t>
  </si>
  <si>
    <t>La Boule d'Or GAILLAC (81)</t>
  </si>
  <si>
    <t>Joyeuse Pétanque d' ISLE (87)</t>
  </si>
  <si>
    <t>Limousin</t>
  </si>
  <si>
    <t>NOUVELLE AQUITAINE</t>
  </si>
  <si>
    <t>Espérance Pétanquaise de CHAMPDENIERS (79)</t>
  </si>
  <si>
    <t>Poitou Charentes</t>
  </si>
  <si>
    <t>Pétanque TOULOUGIENNE ( 66 )</t>
  </si>
  <si>
    <t>Languedoc Roussillon</t>
  </si>
  <si>
    <t>Pétanque PAU-PASTEUR (64)</t>
  </si>
  <si>
    <t>Aquitaine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</si>
</sst>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7" fillId="3" borderId="2" xfId="0" applyFont="1" applyFill="1" applyBorder="1" applyAlignment="1" applyProtection="1">
      <alignment horizontal="center" vertical="center" wrapText="1"/>
      <protection hidden="1" locked="0"/>
    </xf>
    <xf numFmtId="164" fontId="0" fillId="4" borderId="2" xfId="0" applyFont="1" applyFill="1" applyBorder="1" applyAlignment="1">
      <alignment horizontal="center" vertical="center" wrapText="1"/>
    </xf>
    <xf numFmtId="164" fontId="1" fillId="4" borderId="2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horizontal="center" vertical="center"/>
    </xf>
    <xf numFmtId="164" fontId="3" fillId="4" borderId="2" xfId="20" applyFont="1" applyFill="1" applyBorder="1" applyAlignment="1">
      <alignment horizontal="center" vertical="center" wrapText="1"/>
      <protection/>
    </xf>
    <xf numFmtId="164" fontId="8" fillId="4" borderId="2" xfId="20" applyFont="1" applyFill="1" applyBorder="1" applyAlignment="1">
      <alignment horizontal="center" vertical="center" wrapText="1"/>
      <protection/>
    </xf>
    <xf numFmtId="164" fontId="9" fillId="4" borderId="2" xfId="20" applyFont="1" applyFill="1" applyBorder="1" applyAlignment="1">
      <alignment horizontal="center" vertical="center" wrapText="1"/>
      <protection/>
    </xf>
    <xf numFmtId="164" fontId="10" fillId="4" borderId="2" xfId="20" applyFont="1" applyFill="1" applyBorder="1" applyAlignment="1">
      <alignment horizontal="center" vertical="center" wrapText="1"/>
      <protection/>
    </xf>
    <xf numFmtId="164" fontId="1" fillId="0" borderId="0" xfId="0" applyFont="1" applyBorder="1" applyAlignment="1">
      <alignment vertical="center"/>
    </xf>
    <xf numFmtId="164" fontId="11" fillId="4" borderId="2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/>
    </xf>
    <xf numFmtId="164" fontId="4" fillId="4" borderId="2" xfId="20" applyFont="1" applyFill="1" applyBorder="1" applyAlignment="1">
      <alignment horizontal="center" vertical="center" wrapText="1"/>
      <protection/>
    </xf>
    <xf numFmtId="164" fontId="3" fillId="4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1" fillId="0" borderId="2" xfId="0" applyFont="1" applyFill="1" applyBorder="1" applyAlignment="1">
      <alignment/>
    </xf>
    <xf numFmtId="164" fontId="1" fillId="0" borderId="2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4" borderId="3" xfId="0" applyFont="1" applyFill="1" applyBorder="1" applyAlignment="1">
      <alignment/>
    </xf>
    <xf numFmtId="164" fontId="1" fillId="4" borderId="3" xfId="0" applyFont="1" applyFill="1" applyBorder="1" applyAlignment="1">
      <alignment horizontal="left"/>
    </xf>
    <xf numFmtId="164" fontId="2" fillId="4" borderId="3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11" fillId="5" borderId="2" xfId="0" applyFont="1" applyFill="1" applyBorder="1" applyAlignment="1">
      <alignment vertical="center" wrapText="1"/>
    </xf>
    <xf numFmtId="164" fontId="2" fillId="5" borderId="2" xfId="0" applyFont="1" applyFill="1" applyBorder="1" applyAlignment="1">
      <alignment horizontal="center"/>
    </xf>
    <xf numFmtId="164" fontId="1" fillId="5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2" fillId="0" borderId="2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/>
    </xf>
    <xf numFmtId="164" fontId="0" fillId="5" borderId="2" xfId="0" applyFont="1" applyFill="1" applyBorder="1" applyAlignment="1">
      <alignment horizontal="center" vertical="center" wrapText="1"/>
    </xf>
    <xf numFmtId="164" fontId="1" fillId="5" borderId="2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/>
    </xf>
    <xf numFmtId="164" fontId="3" fillId="0" borderId="2" xfId="20" applyFont="1" applyFill="1" applyBorder="1" applyAlignment="1">
      <alignment horizontal="center" vertical="center" wrapText="1"/>
      <protection/>
    </xf>
    <xf numFmtId="164" fontId="9" fillId="0" borderId="2" xfId="20" applyFont="1" applyFill="1" applyBorder="1" applyAlignment="1">
      <alignment horizontal="center" vertical="center" wrapText="1"/>
      <protection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3" fillId="0" borderId="2" xfId="0" applyFont="1" applyFill="1" applyBorder="1" applyAlignment="1">
      <alignment horizontal="center" vertical="center" wrapText="1"/>
    </xf>
    <xf numFmtId="164" fontId="10" fillId="0" borderId="2" xfId="20" applyFont="1" applyFill="1" applyBorder="1" applyAlignment="1">
      <alignment horizontal="center" vertical="center" wrapText="1"/>
      <protection/>
    </xf>
    <xf numFmtId="164" fontId="11" fillId="5" borderId="2" xfId="0" applyFont="1" applyFill="1" applyBorder="1" applyAlignment="1">
      <alignment horizontal="center" vertical="center" wrapText="1"/>
    </xf>
    <xf numFmtId="164" fontId="11" fillId="6" borderId="2" xfId="0" applyFont="1" applyFill="1" applyBorder="1" applyAlignment="1">
      <alignment horizontal="center" vertical="center" wrapText="1"/>
    </xf>
    <xf numFmtId="164" fontId="1" fillId="6" borderId="2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 vertical="center"/>
    </xf>
    <xf numFmtId="164" fontId="1" fillId="5" borderId="0" xfId="0" applyFont="1" applyFill="1" applyAlignment="1">
      <alignment/>
    </xf>
    <xf numFmtId="164" fontId="1" fillId="5" borderId="0" xfId="0" applyFont="1" applyFill="1" applyAlignment="1">
      <alignment horizontal="left"/>
    </xf>
    <xf numFmtId="164" fontId="2" fillId="5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3" fillId="0" borderId="2" xfId="0" applyFont="1" applyFill="1" applyBorder="1" applyAlignment="1" applyProtection="1">
      <alignment horizontal="center" vertical="center" wrapText="1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dxfs count="1"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X18"/>
  <sheetViews>
    <sheetView showGridLines="0" tabSelected="1" zoomScale="80" zoomScaleNormal="80" workbookViewId="0" topLeftCell="A1">
      <pane xSplit="24" ySplit="1" topLeftCell="Y2" activePane="bottomRight" state="frozen"/>
      <selection pane="topLeft" activeCell="A1" sqref="A1"/>
      <selection pane="topRight" activeCell="Y1" sqref="Y1"/>
      <selection pane="bottomLeft" activeCell="A2" sqref="A2"/>
      <selection pane="bottomRight" activeCell="W22" sqref="W22"/>
    </sheetView>
  </sheetViews>
  <sheetFormatPr defaultColWidth="38.8515625" defaultRowHeight="12.75"/>
  <cols>
    <col min="1" max="1" width="5.7109375" style="1" customWidth="1"/>
    <col min="2" max="2" width="0" style="2" hidden="1" customWidth="1"/>
    <col min="3" max="3" width="0" style="3" hidden="1" customWidth="1"/>
    <col min="4" max="4" width="0" style="4" hidden="1" customWidth="1"/>
    <col min="5" max="11" width="0" style="5" hidden="1" customWidth="1"/>
    <col min="12" max="19" width="0" style="4" hidden="1" customWidth="1"/>
    <col min="20" max="20" width="75.28125" style="6" customWidth="1"/>
    <col min="21" max="21" width="9.28125" style="7" customWidth="1"/>
    <col min="22" max="22" width="28.421875" style="8" customWidth="1"/>
    <col min="23" max="23" width="35.421875" style="8" customWidth="1"/>
    <col min="24" max="24" width="6.57421875" style="9" customWidth="1"/>
    <col min="25" max="27" width="20.7109375" style="10" customWidth="1"/>
    <col min="28" max="226" width="39.28125" style="10" customWidth="1"/>
    <col min="227" max="16384" width="39.28125" style="0" customWidth="1"/>
  </cols>
  <sheetData>
    <row r="1" spans="1:24" s="15" customFormat="1" ht="47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1</v>
      </c>
      <c r="V1" s="13" t="s">
        <v>2</v>
      </c>
      <c r="W1" s="13" t="s">
        <v>3</v>
      </c>
      <c r="X1" s="14" t="s">
        <v>4</v>
      </c>
    </row>
    <row r="3" spans="1:24" s="24" customFormat="1" ht="27" customHeight="1">
      <c r="A3" s="16">
        <v>1</v>
      </c>
      <c r="B3" s="17" t="s">
        <v>5</v>
      </c>
      <c r="C3" s="18"/>
      <c r="D3" s="19" t="e">
        <f>(E3*3)+(F3*2)+G3+(H3*3)</f>
        <v>#REF!</v>
      </c>
      <c r="E3" s="18" t="e">
        <f>IF(AND(#REF!&gt;18,#REF!&lt;37),1,0)</f>
        <v>#REF!</v>
      </c>
      <c r="F3" s="18" t="e">
        <f>IF(#REF!=18,1,0)</f>
        <v>#REF!</v>
      </c>
      <c r="G3" s="18" t="e">
        <f>IF(AND(#REF!&gt;0,#REF!&lt;18),1,0)</f>
        <v>#REF!</v>
      </c>
      <c r="H3" s="18" t="e">
        <f>IF(#REF!="G",1,0)</f>
        <v>#REF!</v>
      </c>
      <c r="I3" s="18" t="e">
        <f>IF(#REF!="F",1,0)</f>
        <v>#REF!</v>
      </c>
      <c r="J3" s="18" t="e">
        <f>IF(#REF!="",0,IF(#REF!="F",0,IF(#REF!="G",19,#REF!)))</f>
        <v>#REF!</v>
      </c>
      <c r="K3" s="18" t="e">
        <f>IF(#REF!="",0,IF(#REF!="F",19,IF(#REF!="G",0,36-#REF!)))</f>
        <v>#REF!</v>
      </c>
      <c r="L3" s="19"/>
      <c r="M3" s="19"/>
      <c r="N3" s="19"/>
      <c r="O3" s="19"/>
      <c r="P3" s="19"/>
      <c r="Q3" s="19"/>
      <c r="R3" s="19"/>
      <c r="S3" s="19"/>
      <c r="T3" s="20" t="s">
        <v>6</v>
      </c>
      <c r="U3" s="21" t="s">
        <v>7</v>
      </c>
      <c r="V3" s="22" t="s">
        <v>8</v>
      </c>
      <c r="W3" s="22" t="s">
        <v>9</v>
      </c>
      <c r="X3" s="23" t="s">
        <v>10</v>
      </c>
    </row>
    <row r="4" spans="1:24" s="24" customFormat="1" ht="27" customHeight="1">
      <c r="A4" s="16">
        <v>2</v>
      </c>
      <c r="B4" s="25" t="s">
        <v>11</v>
      </c>
      <c r="C4" s="18"/>
      <c r="D4" s="19">
        <f>(E4*3)+(F4*2)+G4+(H4*3)</f>
        <v>0</v>
      </c>
      <c r="E4" s="18">
        <f>IF(AND(C17&gt;18,C17&lt;37),1,0)</f>
        <v>0</v>
      </c>
      <c r="F4" s="18">
        <f>IF(C17=18,1,0)</f>
        <v>0</v>
      </c>
      <c r="G4" s="18">
        <f>IF(AND(C17&gt;0,C17&lt;18),1,0)</f>
        <v>0</v>
      </c>
      <c r="H4" s="18">
        <f>IF(C17="G",1,0)</f>
        <v>0</v>
      </c>
      <c r="I4" s="18">
        <f>IF(C17="F",1,0)</f>
        <v>0</v>
      </c>
      <c r="J4" s="18">
        <f>IF(C17="",0,IF(C17="F",0,IF(C17="G",19,C17)))</f>
        <v>0</v>
      </c>
      <c r="K4" s="18">
        <f>IF(C17="",0,IF(C17="F",19,IF(C17="G",0,36-C17)))</f>
        <v>0</v>
      </c>
      <c r="L4" s="19"/>
      <c r="M4" s="19"/>
      <c r="N4" s="19"/>
      <c r="O4" s="19"/>
      <c r="P4" s="19"/>
      <c r="Q4" s="19"/>
      <c r="R4" s="19"/>
      <c r="S4" s="19"/>
      <c r="T4" s="26" t="s">
        <v>12</v>
      </c>
      <c r="U4" s="21" t="s">
        <v>7</v>
      </c>
      <c r="V4" s="22"/>
      <c r="W4" s="22" t="s">
        <v>13</v>
      </c>
      <c r="X4" s="27" t="s">
        <v>10</v>
      </c>
    </row>
    <row r="5" spans="1:24" s="24" customFormat="1" ht="27" customHeight="1">
      <c r="A5" s="16">
        <v>3</v>
      </c>
      <c r="B5" s="25"/>
      <c r="C5" s="18"/>
      <c r="D5" s="19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20" t="s">
        <v>14</v>
      </c>
      <c r="U5" s="21" t="s">
        <v>7</v>
      </c>
      <c r="V5" s="22" t="s">
        <v>15</v>
      </c>
      <c r="W5" s="22" t="s">
        <v>9</v>
      </c>
      <c r="X5" s="28" t="s">
        <v>10</v>
      </c>
    </row>
    <row r="6" spans="1:24" s="24" customFormat="1" ht="27" customHeight="1">
      <c r="A6" s="16">
        <v>4</v>
      </c>
      <c r="B6" s="25"/>
      <c r="C6" s="18"/>
      <c r="D6" s="19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19"/>
      <c r="Q6" s="19"/>
      <c r="R6" s="19"/>
      <c r="S6" s="19"/>
      <c r="T6" s="26" t="s">
        <v>16</v>
      </c>
      <c r="U6" s="21" t="s">
        <v>7</v>
      </c>
      <c r="V6" s="22"/>
      <c r="W6" s="22" t="s">
        <v>13</v>
      </c>
      <c r="X6" s="27" t="s">
        <v>10</v>
      </c>
    </row>
    <row r="7" spans="1:24" s="30" customFormat="1" ht="27" customHeight="1">
      <c r="A7" s="16">
        <v>5</v>
      </c>
      <c r="B7" s="25" t="s">
        <v>17</v>
      </c>
      <c r="C7" s="18"/>
      <c r="D7" s="19" t="e">
        <f>(E7*3)+(F7*2)+G7+(H7*3)</f>
        <v>#REF!</v>
      </c>
      <c r="E7" s="18" t="e">
        <f>IF(AND(#REF!&gt;18,#REF!&lt;37),1,0)</f>
        <v>#REF!</v>
      </c>
      <c r="F7" s="18" t="e">
        <f>IF(#REF!=18,1,0)</f>
        <v>#REF!</v>
      </c>
      <c r="G7" s="18" t="e">
        <f>IF(AND(#REF!&gt;0,#REF!&lt;18),1,0)</f>
        <v>#REF!</v>
      </c>
      <c r="H7" s="18" t="e">
        <f>IF(#REF!="G",1,0)</f>
        <v>#REF!</v>
      </c>
      <c r="I7" s="18" t="e">
        <f>IF(#REF!="F",1,0)</f>
        <v>#REF!</v>
      </c>
      <c r="J7" s="18" t="e">
        <f>IF(#REF!="",0,IF(#REF!="F",0,IF(#REF!="G",19,#REF!)))</f>
        <v>#REF!</v>
      </c>
      <c r="K7" s="18" t="e">
        <f>IF(#REF!="",0,IF(#REF!="F",19,IF(#REF!="G",0,36-#REF!)))</f>
        <v>#REF!</v>
      </c>
      <c r="L7" s="19"/>
      <c r="M7" s="19"/>
      <c r="N7" s="19"/>
      <c r="O7" s="19"/>
      <c r="P7" s="19"/>
      <c r="Q7" s="19"/>
      <c r="R7" s="19"/>
      <c r="S7" s="19"/>
      <c r="T7" s="29" t="s">
        <v>18</v>
      </c>
      <c r="U7" s="21" t="s">
        <v>7</v>
      </c>
      <c r="V7" s="22"/>
      <c r="W7" s="22" t="s">
        <v>19</v>
      </c>
      <c r="X7" s="27" t="s">
        <v>10</v>
      </c>
    </row>
    <row r="8" spans="1:24" s="30" customFormat="1" ht="27" customHeight="1">
      <c r="A8" s="16">
        <v>6</v>
      </c>
      <c r="B8" s="25"/>
      <c r="C8" s="18"/>
      <c r="D8" s="19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29" t="s">
        <v>20</v>
      </c>
      <c r="U8" s="21" t="s">
        <v>7</v>
      </c>
      <c r="V8" s="22" t="s">
        <v>21</v>
      </c>
      <c r="W8" s="22" t="s">
        <v>22</v>
      </c>
      <c r="X8" s="27" t="s">
        <v>10</v>
      </c>
    </row>
    <row r="9" spans="1:24" s="30" customFormat="1" ht="27" customHeight="1">
      <c r="A9" s="16">
        <v>7</v>
      </c>
      <c r="B9" s="31"/>
      <c r="C9" s="32"/>
      <c r="D9" s="33"/>
      <c r="E9" s="34"/>
      <c r="F9" s="34"/>
      <c r="G9" s="34"/>
      <c r="H9" s="34"/>
      <c r="I9" s="34"/>
      <c r="J9" s="34"/>
      <c r="K9" s="34"/>
      <c r="L9" s="33"/>
      <c r="M9" s="33"/>
      <c r="N9" s="33"/>
      <c r="O9" s="33"/>
      <c r="P9" s="33"/>
      <c r="Q9" s="33"/>
      <c r="R9" s="33"/>
      <c r="S9" s="33"/>
      <c r="T9" s="20" t="s">
        <v>23</v>
      </c>
      <c r="U9" s="21" t="s">
        <v>7</v>
      </c>
      <c r="V9" s="22"/>
      <c r="W9" s="22" t="s">
        <v>19</v>
      </c>
      <c r="X9" s="27" t="s">
        <v>10</v>
      </c>
    </row>
    <row r="10" spans="1:24" s="30" customFormat="1" ht="27" customHeight="1">
      <c r="A10" s="16">
        <v>8</v>
      </c>
      <c r="B10" s="35"/>
      <c r="C10" s="36"/>
      <c r="D10" s="37"/>
      <c r="E10" s="38"/>
      <c r="F10" s="38"/>
      <c r="G10" s="38"/>
      <c r="H10" s="38"/>
      <c r="I10" s="38"/>
      <c r="J10" s="38"/>
      <c r="K10" s="38"/>
      <c r="L10" s="37"/>
      <c r="M10" s="37"/>
      <c r="N10" s="37"/>
      <c r="O10" s="37"/>
      <c r="P10" s="37"/>
      <c r="Q10" s="37"/>
      <c r="R10" s="37"/>
      <c r="S10" s="37"/>
      <c r="T10" s="29" t="s">
        <v>24</v>
      </c>
      <c r="U10" s="21" t="s">
        <v>7</v>
      </c>
      <c r="V10" s="29"/>
      <c r="W10" s="29" t="s">
        <v>13</v>
      </c>
      <c r="X10" s="27" t="s">
        <v>10</v>
      </c>
    </row>
    <row r="11" spans="1:24" s="24" customFormat="1" ht="27" customHeight="1">
      <c r="A11" s="16">
        <v>9</v>
      </c>
      <c r="B11" s="39" t="s">
        <v>25</v>
      </c>
      <c r="C11" s="39"/>
      <c r="D11" s="40">
        <f>(E11*3)+(F11*2)+G11+(H11*3)</f>
        <v>0</v>
      </c>
      <c r="E11" s="41">
        <f>IF(AND(C12&gt;18,C12&lt;37),1,0)</f>
        <v>0</v>
      </c>
      <c r="F11" s="41">
        <f>IF(C12=18,1,0)</f>
        <v>0</v>
      </c>
      <c r="G11" s="41">
        <f>IF(AND(C12&gt;0,C12&lt;18),1,0)</f>
        <v>0</v>
      </c>
      <c r="H11" s="41">
        <f>IF(C12="G",1,0)</f>
        <v>0</v>
      </c>
      <c r="I11" s="41">
        <f>IF(C12="F",1,0)</f>
        <v>0</v>
      </c>
      <c r="J11" s="41">
        <f>IF(C12="",0,IF(C12="F",0,IF(C12="G",19,C12)))</f>
        <v>0</v>
      </c>
      <c r="K11" s="41">
        <f>IF(C12="",0,IF(C12="F",19,IF(C12="G",0,36-C12)))</f>
        <v>0</v>
      </c>
      <c r="L11" s="40"/>
      <c r="M11" s="40"/>
      <c r="N11" s="40"/>
      <c r="O11" s="40"/>
      <c r="P11" s="40"/>
      <c r="Q11" s="40"/>
      <c r="R11" s="40"/>
      <c r="S11" s="40"/>
      <c r="T11" s="42" t="s">
        <v>26</v>
      </c>
      <c r="U11" s="43" t="s">
        <v>7</v>
      </c>
      <c r="V11" s="42"/>
      <c r="W11" s="42" t="s">
        <v>19</v>
      </c>
      <c r="X11" s="44" t="s">
        <v>27</v>
      </c>
    </row>
    <row r="12" spans="1:24" s="24" customFormat="1" ht="27" customHeight="1">
      <c r="A12" s="16">
        <v>10</v>
      </c>
      <c r="B12" s="39"/>
      <c r="C12" s="39"/>
      <c r="D12" s="40"/>
      <c r="E12" s="41"/>
      <c r="F12" s="41"/>
      <c r="G12" s="41"/>
      <c r="H12" s="41"/>
      <c r="I12" s="41"/>
      <c r="J12" s="41"/>
      <c r="K12" s="41"/>
      <c r="L12" s="40"/>
      <c r="M12" s="40"/>
      <c r="N12" s="40"/>
      <c r="O12" s="40"/>
      <c r="P12" s="40"/>
      <c r="Q12" s="40"/>
      <c r="R12" s="40"/>
      <c r="S12" s="40"/>
      <c r="T12" s="42" t="s">
        <v>28</v>
      </c>
      <c r="U12" s="43" t="s">
        <v>7</v>
      </c>
      <c r="V12" s="42" t="s">
        <v>21</v>
      </c>
      <c r="W12" s="42" t="s">
        <v>22</v>
      </c>
      <c r="X12" s="44" t="s">
        <v>27</v>
      </c>
    </row>
    <row r="13" spans="1:24" s="24" customFormat="1" ht="27" customHeight="1">
      <c r="A13" s="16">
        <v>11</v>
      </c>
      <c r="B13" s="45"/>
      <c r="C13" s="46"/>
      <c r="D13" s="47"/>
      <c r="E13" s="46"/>
      <c r="F13" s="46"/>
      <c r="G13" s="46"/>
      <c r="H13" s="46"/>
      <c r="I13" s="46"/>
      <c r="J13" s="46"/>
      <c r="K13" s="46"/>
      <c r="L13" s="47"/>
      <c r="M13" s="47"/>
      <c r="N13" s="47"/>
      <c r="O13" s="47"/>
      <c r="P13" s="47"/>
      <c r="Q13" s="47"/>
      <c r="R13" s="47"/>
      <c r="S13" s="47"/>
      <c r="T13" s="48" t="s">
        <v>29</v>
      </c>
      <c r="U13" s="43" t="s">
        <v>7</v>
      </c>
      <c r="V13" s="49" t="s">
        <v>30</v>
      </c>
      <c r="W13" s="49" t="s">
        <v>31</v>
      </c>
      <c r="X13" s="44" t="s">
        <v>27</v>
      </c>
    </row>
    <row r="14" spans="1:24" s="30" customFormat="1" ht="27" customHeight="1">
      <c r="A14" s="16">
        <v>12</v>
      </c>
      <c r="B14" s="50"/>
      <c r="C14" s="51"/>
      <c r="D14" s="52"/>
      <c r="E14" s="53"/>
      <c r="F14" s="53"/>
      <c r="G14" s="53"/>
      <c r="H14" s="53"/>
      <c r="I14" s="53"/>
      <c r="J14" s="53"/>
      <c r="K14" s="53"/>
      <c r="L14" s="52"/>
      <c r="M14" s="52"/>
      <c r="N14" s="52"/>
      <c r="O14" s="52"/>
      <c r="P14" s="52"/>
      <c r="Q14" s="52"/>
      <c r="R14" s="52"/>
      <c r="S14" s="52"/>
      <c r="T14" s="54" t="s">
        <v>32</v>
      </c>
      <c r="U14" s="43" t="s">
        <v>7</v>
      </c>
      <c r="V14" s="49" t="s">
        <v>30</v>
      </c>
      <c r="W14" s="49" t="s">
        <v>31</v>
      </c>
      <c r="X14" s="55" t="s">
        <v>27</v>
      </c>
    </row>
    <row r="15" spans="1:24" s="30" customFormat="1" ht="27" customHeight="1">
      <c r="A15" s="16">
        <v>13</v>
      </c>
      <c r="B15" s="56" t="s">
        <v>11</v>
      </c>
      <c r="C15" s="46"/>
      <c r="D15" s="47" t="e">
        <f>(E15*3)+(F15*2)+G15+(H15*3)</f>
        <v>#REF!</v>
      </c>
      <c r="E15" s="46" t="e">
        <f>IF(AND(#REF!&gt;18,#REF!&lt;37),1,0)</f>
        <v>#REF!</v>
      </c>
      <c r="F15" s="46" t="e">
        <f>IF(#REF!=18,1,0)</f>
        <v>#REF!</v>
      </c>
      <c r="G15" s="46" t="e">
        <f>IF(AND(#REF!&gt;0,#REF!&lt;18),1,0)</f>
        <v>#REF!</v>
      </c>
      <c r="H15" s="46" t="e">
        <f>IF(#REF!="G",1,0)</f>
        <v>#REF!</v>
      </c>
      <c r="I15" s="46" t="e">
        <f>IF(#REF!="F",1,0)</f>
        <v>#REF!</v>
      </c>
      <c r="J15" s="46" t="e">
        <f>IF(#REF!="",0,IF(#REF!="F",0,IF(#REF!="G",19,#REF!)))</f>
        <v>#REF!</v>
      </c>
      <c r="K15" s="46" t="e">
        <f>IF(#REF!="",0,IF(#REF!="F",19,IF(#REF!="G",0,36-#REF!)))</f>
        <v>#REF!</v>
      </c>
      <c r="L15" s="47"/>
      <c r="M15" s="47"/>
      <c r="N15" s="47"/>
      <c r="O15" s="47"/>
      <c r="P15" s="47"/>
      <c r="Q15" s="47"/>
      <c r="R15" s="47"/>
      <c r="S15" s="47"/>
      <c r="T15" s="54" t="s">
        <v>33</v>
      </c>
      <c r="U15" s="43" t="s">
        <v>7</v>
      </c>
      <c r="V15" s="49" t="s">
        <v>34</v>
      </c>
      <c r="W15" s="49" t="s">
        <v>35</v>
      </c>
      <c r="X15" s="55" t="s">
        <v>27</v>
      </c>
    </row>
    <row r="16" spans="1:24" s="30" customFormat="1" ht="27" customHeight="1">
      <c r="A16" s="16">
        <v>14</v>
      </c>
      <c r="B16" s="56"/>
      <c r="C16" s="46"/>
      <c r="D16" s="47"/>
      <c r="E16" s="46"/>
      <c r="F16" s="46"/>
      <c r="G16" s="46"/>
      <c r="H16" s="46"/>
      <c r="I16" s="46"/>
      <c r="J16" s="46"/>
      <c r="K16" s="46"/>
      <c r="L16" s="47"/>
      <c r="M16" s="47"/>
      <c r="N16" s="47"/>
      <c r="O16" s="47"/>
      <c r="P16" s="47"/>
      <c r="Q16" s="47"/>
      <c r="R16" s="47"/>
      <c r="S16" s="47"/>
      <c r="T16" s="48" t="s">
        <v>36</v>
      </c>
      <c r="U16" s="43" t="s">
        <v>7</v>
      </c>
      <c r="V16" s="49" t="s">
        <v>37</v>
      </c>
      <c r="W16" s="49" t="s">
        <v>35</v>
      </c>
      <c r="X16" s="55" t="s">
        <v>27</v>
      </c>
    </row>
    <row r="17" spans="1:24" s="24" customFormat="1" ht="27" customHeight="1">
      <c r="A17" s="16">
        <v>15</v>
      </c>
      <c r="B17" s="57"/>
      <c r="C17" s="58"/>
      <c r="D17" s="59"/>
      <c r="E17" s="58"/>
      <c r="F17" s="58"/>
      <c r="G17" s="58"/>
      <c r="H17" s="58"/>
      <c r="I17" s="58"/>
      <c r="J17" s="58"/>
      <c r="K17" s="58"/>
      <c r="L17" s="59"/>
      <c r="M17" s="59"/>
      <c r="N17" s="59"/>
      <c r="O17" s="59"/>
      <c r="P17" s="59"/>
      <c r="Q17" s="59"/>
      <c r="R17" s="59"/>
      <c r="S17" s="59"/>
      <c r="T17" s="48" t="s">
        <v>38</v>
      </c>
      <c r="U17" s="43" t="s">
        <v>7</v>
      </c>
      <c r="V17" s="49" t="s">
        <v>39</v>
      </c>
      <c r="W17" s="49" t="s">
        <v>31</v>
      </c>
      <c r="X17" s="55" t="s">
        <v>27</v>
      </c>
    </row>
    <row r="18" spans="1:24" s="24" customFormat="1" ht="27" customHeight="1">
      <c r="A18" s="16">
        <v>16</v>
      </c>
      <c r="B18" s="60"/>
      <c r="C18" s="61"/>
      <c r="D18" s="62"/>
      <c r="E18" s="63"/>
      <c r="F18" s="63"/>
      <c r="G18" s="63"/>
      <c r="H18" s="63"/>
      <c r="I18" s="63"/>
      <c r="J18" s="63"/>
      <c r="K18" s="63"/>
      <c r="L18" s="62"/>
      <c r="M18" s="62"/>
      <c r="N18" s="62"/>
      <c r="O18" s="62"/>
      <c r="P18" s="62"/>
      <c r="Q18" s="62"/>
      <c r="R18" s="62"/>
      <c r="S18" s="62"/>
      <c r="T18" s="64" t="s">
        <v>40</v>
      </c>
      <c r="U18" s="43" t="s">
        <v>7</v>
      </c>
      <c r="V18" s="49" t="s">
        <v>41</v>
      </c>
      <c r="W18" s="49" t="s">
        <v>31</v>
      </c>
      <c r="X18" s="44" t="s">
        <v>27</v>
      </c>
    </row>
  </sheetData>
  <sheetProtection selectLockedCells="1" selectUnlockedCells="1"/>
  <mergeCells count="1">
    <mergeCell ref="A1:T1"/>
  </mergeCells>
  <conditionalFormatting sqref="A3:A10 A12:A18 B3:S8 B10:C10 B12:T13 B15:S18 T4:T10 T15:T16 U3:W10 U15:U17 V14:W17 X6 X9:X10">
    <cfRule type="cellIs" priority="1" dxfId="0" operator="equal" stopIfTrue="1">
      <formula>"Exempt"</formula>
    </cfRule>
  </conditionalFormatting>
  <conditionalFormatting sqref="A11:T11">
    <cfRule type="cellIs" priority="2" dxfId="0" operator="equal" stopIfTrue="1">
      <formula>"Exempt"</formula>
    </cfRule>
  </conditionalFormatting>
  <printOptions horizontalCentered="1" verticalCentered="1"/>
  <pageMargins left="0.2" right="0.1701388888888889" top="0.1701388888888889" bottom="0.25972222222222224" header="0.5118055555555555" footer="0.5118055555555555"/>
  <pageSetup fitToHeight="1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/>
  <cp:lastPrinted>2009-04-15T19:49:59Z</cp:lastPrinted>
  <dcterms:created xsi:type="dcterms:W3CDTF">2006-10-25T14:55:56Z</dcterms:created>
  <dcterms:modified xsi:type="dcterms:W3CDTF">2017-03-03T14:37:07Z</dcterms:modified>
  <cp:category/>
  <cp:version/>
  <cp:contentType/>
  <cp:contentStatus/>
  <cp:revision>3</cp:revision>
</cp:coreProperties>
</file>